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0a43c74fea1453f4/Documents/NPA Work/AFHS/"/>
    </mc:Choice>
  </mc:AlternateContent>
  <xr:revisionPtr revIDLastSave="0" documentId="8_{F402A4D8-2D13-44EE-9E48-9BCBCF7E08E6}" xr6:coauthVersionLast="47" xr6:coauthVersionMax="47" xr10:uidLastSave="{00000000-0000-0000-0000-000000000000}"/>
  <bookViews>
    <workbookView xWindow="1103" yWindow="0" windowWidth="17849" windowHeight="13680" tabRatio="503" activeTab="3" xr2:uid="{FEC81758-ACB8-4C2B-969B-CADEC89326FE}"/>
  </bookViews>
  <sheets>
    <sheet name="Instructions" sheetId="1" r:id="rId1"/>
    <sheet name="PACE" sheetId="3" r:id="rId2"/>
    <sheet name="Considerations" sheetId="2" state="hidden" r:id="rId3"/>
    <sheet name="AFHS &amp; Results" sheetId="5" r:id="rId4"/>
    <sheet name="Sheet7" sheetId="7"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8" i="3" l="1"/>
  <c r="J22" i="3"/>
  <c r="J23" i="3"/>
  <c r="J24" i="3"/>
  <c r="J21" i="3"/>
  <c r="D28" i="3"/>
  <c r="C31" i="5"/>
  <c r="F19" i="5"/>
  <c r="F18" i="5"/>
  <c r="F17" i="5"/>
  <c r="F16" i="5"/>
  <c r="F15" i="5"/>
  <c r="F14" i="5"/>
  <c r="F13" i="5"/>
  <c r="F12" i="5"/>
  <c r="F11" i="5"/>
  <c r="F10" i="5"/>
  <c r="F9" i="5"/>
  <c r="F8" i="5"/>
  <c r="F7" i="5"/>
  <c r="J14" i="3"/>
  <c r="J8" i="3"/>
  <c r="J9" i="3"/>
  <c r="J10" i="3"/>
  <c r="J11" i="3"/>
  <c r="J12" i="3"/>
  <c r="J13" i="3"/>
  <c r="J7" i="3"/>
  <c r="D8" i="3"/>
  <c r="D9" i="3"/>
  <c r="D10" i="3"/>
  <c r="D11" i="3"/>
  <c r="D12" i="3"/>
  <c r="D13" i="3"/>
  <c r="D14" i="3"/>
  <c r="D15" i="3"/>
  <c r="D16" i="3"/>
  <c r="D17" i="3"/>
  <c r="D18" i="3"/>
  <c r="D19" i="3"/>
  <c r="D20" i="3"/>
  <c r="D21" i="3"/>
  <c r="D7" i="3"/>
  <c r="D30" i="3"/>
  <c r="D31" i="3"/>
  <c r="D32" i="3"/>
  <c r="D33" i="3"/>
  <c r="D29" i="3"/>
  <c r="D34" i="3" l="1"/>
  <c r="D27" i="5" s="1"/>
  <c r="J15" i="3"/>
  <c r="D28" i="5" s="1"/>
  <c r="F28" i="5" s="1"/>
  <c r="F20" i="5"/>
  <c r="D30" i="5" s="1"/>
  <c r="F30" i="5" s="1"/>
  <c r="J29" i="3"/>
  <c r="D29" i="5" s="1"/>
  <c r="E28" i="5" l="1"/>
  <c r="E30" i="5"/>
  <c r="E27" i="5"/>
  <c r="F27" i="5"/>
  <c r="E29" i="5"/>
  <c r="F29" i="5"/>
  <c r="D22" i="3"/>
  <c r="D26" i="5" s="1"/>
  <c r="E26" i="5" l="1"/>
  <c r="D31" i="5"/>
  <c r="F26" i="5"/>
  <c r="E31" i="5" l="1"/>
  <c r="F31" i="5"/>
</calcChain>
</file>

<file path=xl/sharedStrings.xml><?xml version="1.0" encoding="utf-8"?>
<sst xmlns="http://schemas.openxmlformats.org/spreadsheetml/2006/main" count="280" uniqueCount="178">
  <si>
    <t>Adult day health center</t>
  </si>
  <si>
    <t>Adult day social center</t>
  </si>
  <si>
    <t>Home health service</t>
  </si>
  <si>
    <t>Center meals service</t>
  </si>
  <si>
    <t>Home meals service</t>
  </si>
  <si>
    <t>Transportation service – medical and non-medical)</t>
  </si>
  <si>
    <t>Telehealth service</t>
  </si>
  <si>
    <t>Pharmacy service (Part D)</t>
  </si>
  <si>
    <t>Medical service (Outpatient)</t>
  </si>
  <si>
    <t>Medical service (Inpatient)</t>
  </si>
  <si>
    <t>Physical therapy / Occupational therapy</t>
  </si>
  <si>
    <t>Nursing home service</t>
  </si>
  <si>
    <t>Hospice service</t>
  </si>
  <si>
    <t>Beneficiaries’ enrollment service (Medicaid and Medicare)</t>
  </si>
  <si>
    <t>Congregate housing service</t>
  </si>
  <si>
    <t>PACE Services</t>
  </si>
  <si>
    <t>Service delivery</t>
  </si>
  <si>
    <t>Direct</t>
  </si>
  <si>
    <t>Contracted</t>
  </si>
  <si>
    <t>Availabe in the catchment area</t>
  </si>
  <si>
    <t>Not available in the catchment area</t>
  </si>
  <si>
    <t>Score</t>
  </si>
  <si>
    <t>Comments</t>
  </si>
  <si>
    <t>No.</t>
  </si>
  <si>
    <t>50% cut off mark</t>
  </si>
  <si>
    <t>75% cut off mark</t>
  </si>
  <si>
    <t>Scores</t>
  </si>
  <si>
    <t>Select your choice</t>
  </si>
  <si>
    <t>Infrastructure</t>
  </si>
  <si>
    <t>Capability</t>
  </si>
  <si>
    <t>Availability</t>
  </si>
  <si>
    <t>Electronic Health Record (EHR)</t>
  </si>
  <si>
    <t>EHR Integrated and extendable</t>
  </si>
  <si>
    <t>Billing and claims adjudication process</t>
  </si>
  <si>
    <t>Encounter reporting to Medicaid and Medicare</t>
  </si>
  <si>
    <t>Reporting &amp; analytics for quality and utilization / PACE audit</t>
  </si>
  <si>
    <t>Available</t>
  </si>
  <si>
    <t>Planned</t>
  </si>
  <si>
    <t>Quality assurance and improvement plan</t>
  </si>
  <si>
    <t>Provider contracted service network (in and out of network)</t>
  </si>
  <si>
    <t>Member eligibility assessment and enrollment</t>
  </si>
  <si>
    <t>Internal and external service referrals</t>
  </si>
  <si>
    <t>Medical coding services (Hierarchical Condition Category HCC based)</t>
  </si>
  <si>
    <t>PACE regulatory (CMS &amp; State) compliance maintenance</t>
  </si>
  <si>
    <t>PACE services delivery auditing</t>
  </si>
  <si>
    <t>Operations</t>
  </si>
  <si>
    <t>Operations / Systems &amp; Processes</t>
  </si>
  <si>
    <t xml:space="preserve">Hospital </t>
  </si>
  <si>
    <t>Ambulatory</t>
  </si>
  <si>
    <t>30-day all-cause readmission rate</t>
  </si>
  <si>
    <t>Rate of emergency department visits</t>
  </si>
  <si>
    <t>Consumer Assessment of Healthcare Providers and Systems – selected questions</t>
  </si>
  <si>
    <t>Average length of stay</t>
  </si>
  <si>
    <t>Older adults with diagnosis of delirium</t>
  </si>
  <si>
    <t>Goal-Concordant care from relevant tool</t>
  </si>
  <si>
    <t>Outcome measure</t>
  </si>
  <si>
    <t>Measure type</t>
  </si>
  <si>
    <t>What Matters documentation</t>
  </si>
  <si>
    <t>Older adults on targeted medications</t>
  </si>
  <si>
    <t>Delirium screening</t>
  </si>
  <si>
    <t>Dementia screening</t>
  </si>
  <si>
    <t>Depression screening</t>
  </si>
  <si>
    <t>Mobility screening</t>
  </si>
  <si>
    <t>Process measure</t>
  </si>
  <si>
    <t>Market &amp; Finance</t>
  </si>
  <si>
    <t>4Ms integrated in each older adult care plan</t>
  </si>
  <si>
    <t>AFHS</t>
  </si>
  <si>
    <t>Yes</t>
  </si>
  <si>
    <t>No</t>
  </si>
  <si>
    <t>AFHS 4Ms</t>
  </si>
  <si>
    <t>Leadership commitment to long term care like PACE</t>
  </si>
  <si>
    <t>Capital of ($2 to $5 million) start fund</t>
  </si>
  <si>
    <t xml:space="preserve">Health plan operations </t>
  </si>
  <si>
    <t>Is there a PACE program in the AFHS catchment area?</t>
  </si>
  <si>
    <t>Referral systems from hospital discharge, nursing home, home care agencies, etc.</t>
  </si>
  <si>
    <t>Are there PACE programs in your State?</t>
  </si>
  <si>
    <t>Total points</t>
  </si>
  <si>
    <t>Below 50%</t>
  </si>
  <si>
    <t>Categories</t>
  </si>
  <si>
    <t>Your Score</t>
  </si>
  <si>
    <t>Next steps</t>
  </si>
  <si>
    <r>
      <t>Now that your organization completed the self-assessment, it is time for next steps, and that starts with  contacting the National PACE Association (at 703-535-1565) to discuss your self-assessment and options for AFHS reaching out to PACE services in the catchment area. In additional to NPA, many organizations engage with consulting firms for expertise in conducting feasibility study, establishing and operating a new PACE program . These firms can gather the needed information and assist in its interpretation and interventions. For more information on PACE consulting firms, visit NPA website for the listing of PACE Technical Assistance Centers. (</t>
    </r>
    <r>
      <rPr>
        <sz val="11"/>
        <color theme="4"/>
        <rFont val="Calibri"/>
        <family val="2"/>
        <scheme val="minor"/>
      </rPr>
      <t>https://www.npaonline.org/start-pace-program/pace-technical-assistance-centers-tacs</t>
    </r>
    <r>
      <rPr>
        <sz val="11"/>
        <color theme="1"/>
        <rFont val="Calibri"/>
        <family val="2"/>
        <scheme val="minor"/>
      </rPr>
      <t>)</t>
    </r>
  </si>
  <si>
    <t>1. PACE center is the hub of operations, and house the IDT. Location of PACE center - Center location impacts transportation of members, service providers, Emergency Services, and others. Location should be tenable from access point of view. Consider access to major payor sources like hospital and living location like congregate housing</t>
  </si>
  <si>
    <t>Colloborative approach towards available alternative services like social day centers and old age homes especially in rural communities to ensure ease of access to PACE members.</t>
  </si>
  <si>
    <r>
      <rPr>
        <b/>
        <sz val="11"/>
        <color theme="1"/>
        <rFont val="Calibri"/>
        <family val="2"/>
        <scheme val="minor"/>
      </rPr>
      <t>1. Asset-based</t>
    </r>
    <r>
      <rPr>
        <sz val="11"/>
        <color theme="1"/>
        <rFont val="Calibri"/>
        <family val="2"/>
        <scheme val="minor"/>
      </rPr>
      <t xml:space="preserve"> which relies on purchasing or developing an asset that will eventually be used as a collateral for the financing the project </t>
    </r>
  </si>
  <si>
    <r>
      <rPr>
        <b/>
        <sz val="11"/>
        <color theme="1"/>
        <rFont val="Calibri"/>
        <family val="2"/>
        <scheme val="minor"/>
      </rPr>
      <t>2. Financing for operating expenses</t>
    </r>
    <r>
      <rPr>
        <sz val="11"/>
        <color theme="1"/>
        <rFont val="Calibri"/>
        <family val="2"/>
        <scheme val="minor"/>
      </rPr>
      <t xml:space="preserve"> which fund operating expenses and losses while the program grows and a positive net revenue is achieved. </t>
    </r>
  </si>
  <si>
    <r>
      <rPr>
        <b/>
        <sz val="11"/>
        <color theme="1"/>
        <rFont val="Calibri"/>
        <family val="2"/>
        <scheme val="minor"/>
      </rPr>
      <t>3. Funds from charitable organizations and gifts</t>
    </r>
    <r>
      <rPr>
        <sz val="11"/>
        <color theme="1"/>
        <rFont val="Calibri"/>
        <family val="2"/>
        <scheme val="minor"/>
      </rPr>
      <t xml:space="preserve"> which are excellent fund sources to offset operation expenses and loss, while few charitable organizations specifically want to sponsor development of asset for the PACE program.</t>
    </r>
  </si>
  <si>
    <r>
      <rPr>
        <b/>
        <sz val="11"/>
        <color theme="1"/>
        <rFont val="Calibri"/>
        <family val="2"/>
        <scheme val="minor"/>
      </rPr>
      <t>4. Grant funds</t>
    </r>
    <r>
      <rPr>
        <sz val="11"/>
        <color theme="1"/>
        <rFont val="Calibri"/>
        <family val="2"/>
        <scheme val="minor"/>
      </rPr>
      <t xml:space="preserve"> are great source for asset purchases like transportation vehicles, equipment for the PACE center or clinic and similar assets.</t>
    </r>
  </si>
  <si>
    <r>
      <rPr>
        <b/>
        <sz val="11"/>
        <color theme="1"/>
        <rFont val="Calibri"/>
        <family val="2"/>
        <scheme val="minor"/>
      </rPr>
      <t>5. Traditional commercial loans</t>
    </r>
    <r>
      <rPr>
        <sz val="11"/>
        <color theme="1"/>
        <rFont val="Calibri"/>
        <family val="2"/>
        <scheme val="minor"/>
      </rPr>
      <t xml:space="preserve"> from finance institutes which are great for asset development like developing or purchasing PACE center, vehicles, and such assets. While commerical loans come with repayment timelines, interest rates and lien on the asset these provide reliable source of funds depending on the market.</t>
    </r>
  </si>
  <si>
    <r>
      <rPr>
        <b/>
        <sz val="11"/>
        <color theme="1"/>
        <rFont val="Calibri"/>
        <family val="2"/>
        <scheme val="minor"/>
      </rPr>
      <t>6. Construction loans</t>
    </r>
    <r>
      <rPr>
        <sz val="11"/>
        <color theme="1"/>
        <rFont val="Calibri"/>
        <family val="2"/>
        <scheme val="minor"/>
      </rPr>
      <t xml:space="preserve"> which are offered by commerical financial institures like banks are specific for construction for a smaller duration like 2 years.</t>
    </r>
  </si>
  <si>
    <r>
      <rPr>
        <b/>
        <sz val="11"/>
        <color theme="1"/>
        <rFont val="Calibri"/>
        <family val="2"/>
        <scheme val="minor"/>
      </rPr>
      <t>7. Tax-exempt bonds</t>
    </r>
    <r>
      <rPr>
        <sz val="11"/>
        <color theme="1"/>
        <rFont val="Calibri"/>
        <family val="2"/>
        <scheme val="minor"/>
      </rPr>
      <t xml:space="preserve"> are gurantees at a pre determined interest rate by state and local authorities and PACE programs (non profit organization) are exempt from tax on interest accured. </t>
    </r>
  </si>
  <si>
    <r>
      <rPr>
        <b/>
        <sz val="11"/>
        <color theme="1"/>
        <rFont val="Calibri"/>
        <family val="2"/>
        <scheme val="minor"/>
      </rPr>
      <t>8. Housing finance</t>
    </r>
    <r>
      <rPr>
        <sz val="11"/>
        <color theme="1"/>
        <rFont val="Calibri"/>
        <family val="2"/>
        <scheme val="minor"/>
      </rPr>
      <t xml:space="preserve"> are a good option for developing congregate housing which can be part of PACE program or center. These are loans at a given interest rate and tenue. </t>
    </r>
  </si>
  <si>
    <r>
      <rPr>
        <b/>
        <sz val="11"/>
        <color theme="1"/>
        <rFont val="Calibri"/>
        <family val="2"/>
        <scheme val="minor"/>
      </rPr>
      <t>9. State financing</t>
    </r>
    <r>
      <rPr>
        <sz val="11"/>
        <color theme="1"/>
        <rFont val="Calibri"/>
        <family val="2"/>
        <scheme val="minor"/>
      </rPr>
      <t xml:space="preserve"> are options available in some states committed to growing PACE. These funds can be utilized to fund start up expenses including losses as PACE program grows</t>
    </r>
  </si>
  <si>
    <t>2. PACE services can be rendered by the AFHS or contracted vendor. Identifying services that will be delivered by contractors - these services can vary between AFHS depending on availability of the service inhouse. AFHS will need to establish contracts with service providers as allowed by the PACE regulations. Engage AFHS purchasing and compliance teams to ensure all necessary clause andchecks and balances are adequately incorporated.  At the time of determing services, consider driving distance, ethnic mix of the service area, in and out of network services, transportation capacity, number of PACE centers, and number of IDT.</t>
  </si>
  <si>
    <t>3 Home care agencies serve vast service area. It is for the interest of AFHS to ensure, service area is well covered, reputation well vetted, staff mix (multilingual), service record, billing practices, business processes and policies prior to inking contract.</t>
  </si>
  <si>
    <t xml:space="preserve">4. Meals services including nutrition and diets forms a vital part of PACE members life at PACE programs. Consider adequate licensing &amp; certification by the vendor, storage and transportation facilities, choice of food, and ability to serve therapeutic diets per physician's orders. </t>
  </si>
  <si>
    <t>5. Hospital and specialty services are inevitable services for PACE members, as PACE members use wide range specialty, ER, and inpatient services. Consider a hospital idemnity insurance to off set PACE service expenses as this can drive expenses.</t>
  </si>
  <si>
    <t>6. Telehealth service is a boon for PACE members who are unable to visit centers or clinics for various reasons. Consider establishing telehealth apparatus in PACE centers and clinics (with trained staff) where members can be transported rather than to healthcare setting. Telehealth services works best for follow up visits, health maintenance visits, and preventative visits.</t>
  </si>
  <si>
    <t>7. Congregate housing are not always an option available for many PACE program. However, consider proximity to PACE center, home care agency, and health system. Ensure measures for safety and security of the program members are adequately put in place.</t>
  </si>
  <si>
    <t xml:space="preserve">8. Transportation service is a vital service for accessibility. Consider daily trip volume, daily passenger volume, efficient route, communication mechanism, insurance, safety mechanisms, wheelchair access, logistics software and well trained driving staff. </t>
  </si>
  <si>
    <t>RESULTS</t>
  </si>
  <si>
    <t>The PACE model bundles all of medical, physical, restorative, preventive, social, supportive, and spiritual care needed for a PACE member into a one delivery system assuming full responsibility for care of the member within regulatory precinct. AFHS must consider the following aspects for the development of new PACE program:</t>
  </si>
  <si>
    <t>CONSIDERATIONS AND NEXT STEPS FOR NEW PACE PROGRAM DEVELOPMENT</t>
  </si>
  <si>
    <t xml:space="preserve">Financial analysis must consider Capital Costs, working capital costs, Cash Flow Statements, Balance Sheet and Income and Expenditure Statement, Break-even analysis and Sensitivity Analysis including key variable assumptions like Medicaid and Medicare revenue, census growth, prospective sites, service utillization and others to reflect best case, baseline case and worst case scenarios for time.     </t>
  </si>
  <si>
    <t xml:space="preserve">Consider your state and Federal financial solvency requirements and ensure to address in the business plan of the project to manage capital costs, and consider reinsurance option to manage hospital utilization. Finally, determine source of funding and consider the following options - </t>
  </si>
  <si>
    <t>Market and business development</t>
  </si>
  <si>
    <t>Nursing Home and Hospice care are extensions of care with PACE program. Choosing the right colloborator must include considering organizational reputation, abuse issues, quality of care issues like pressure injuries, falls and others, billing practices, and so on. PACE members admitted at these care settings are still the responsibility of the PACE IDT, and so greater colloborative team that will partner in the care of the elderly would be the best.</t>
  </si>
  <si>
    <t>Financing PACE start up</t>
  </si>
  <si>
    <t xml:space="preserve">It goes without saying that financial planning for establishing a new PACE program begins with rigorous financial analysis as part of the business plan. While the needs of a PACE program may vary depending upon specific factos, start up capital to cover both capital costs and working captial / operating expenses are to be established through financial analysis.  Consider number of PACE centers, Interdisciplianry Teams, service model (contracted or in house) and financing options.                                                                                                                                                                                                                                               </t>
  </si>
  <si>
    <t xml:space="preserve">Infrastructure development for a PACE program requires consideration from various aspects and this would apply to infrastructure like physical build, technology, and equipment &amp; vehicles. Planning is therefore a critical aspect of successful PACE infrastructure development, and it starts with designing. During this stage, consider the following to guide through the conceptualization - 1. Understand who you will serve or care - number of PACE members, type and degree of disability, mobility, health problems, background like sociocultural, spiritual needs, and so on.  2. Understand the spectrum of services offered and how they are delivered - clinical services, day care, physicial therapy, and such servcies need spaces that are safe and ensure privacy. Add on services like spiritual space, shopping center, aerobics and salon both in the current or future plan need design considerations. 3. Understand and ensure values and image of PACE organizations are well reflected. Considerations like green building, safe zones, quite zones, low light zones, and modern vs. traditional outlook will enable development of successful plan. and 4. Developing a plan that considers PACE operations at the best - consider various areas like outdoors, storage, bathrooms and shower areas, hallways and atriums, toilets &amp; sinks, clinic &amp; therapy rooms, kitchen &amp; dinning hall, activity halls, center entrance, parking and alighting areas, vendor &amp; staff entrance, and so on. The need for spaces depends on type of services and number of members served by the program. </t>
  </si>
  <si>
    <t xml:space="preserve">Technology infrastructure is increasingly playing major role in the success of PACE programs. Considering to integrate or expand electronic medical record to PACE program to enable better coordination, safe, accurate and comprehensive care for members. Physician and staff efficiency and access to pertinent information for timely care. Consider interfacing stand alone EMR specific to PACE or long term care with major EHRs to enable bi-directional data access and sharing while patients move from one care setting to another within or out side of the health system. </t>
  </si>
  <si>
    <t xml:space="preserve">By nature of their care delivery model, PACE programs are both providers and payors. A robust billing, claims processing, and accounting system will support health plan aspect of the PACE operations. Consider  either outsourcing or developing an in-house team or a combination for  authorization of services, adjudication of claims, and payment of claims. Develop strong coordination between network provider team and claims processing team to enable seamless health plan operations. </t>
  </si>
  <si>
    <t>PACE programs submit member utilization and quality data in the form of claims to state and CMS for Medicaid and Medicare respectively. Technology like EMR, data warehouses and analytics engines can drive and support processes of generating service authorizations, claims, encounter data reporting package as mandated by state and CMS to a great extent.</t>
  </si>
  <si>
    <t xml:space="preserve">Depending on internal capability, consider contracting with TPAs and / or data analytics vendors for claims adjudication and encounter reporting. These vendors take care of these processes for a per member per month basis. </t>
  </si>
  <si>
    <t>In addition to reporting utililzation and quality data to state and CMS, PACE programs make use of the data for internal quality and performance improvement purposes. Consider developing or making use of existing data base with add on layers for new data elements. Depending on your state needs programs are required to generate and report various analysis and performance improvements at a given schedule.</t>
  </si>
  <si>
    <t>Overall, consider to build on the potential of infrastructure especially technology like EMR and telehealth to enhance safe care for PACE members.</t>
  </si>
  <si>
    <t xml:space="preserve">Despite of clear cut eligibility critieria for PACE enrollment, PACE programs operate in the open market at large and therefore is exposed to competition from both insituttional and community-based long term care organizations. Consider assessing industry trends, local, district and state support for PACE, developments at the Federal level as to how regulations are evolving, risk adjustment to Medicare captitation structure, and state specific programs like Olmstead mandate to serve disabled by CBOs. </t>
  </si>
  <si>
    <t xml:space="preserve">Identify top competitors for PACE services, and perform a SWOT analysis to better understand your position. Include future or prospective service providers in the analysis. Consider to view this list of service providers as sharing the Medicaid-Medicare dual eligible population. </t>
  </si>
  <si>
    <t>In addition to Mediciad-Medicare population, consider demand can be generated for private pay PACE members through payors like long term care insurors and Veterans Administration Benefits.</t>
  </si>
  <si>
    <t xml:space="preserve">Consider developing multiple referral sources for PACE enrollment. Tap state resources intended to determine nursing home eligibility and creating pool of PACE eligible population. Referral sources could be a health system, retirement community, social service agencies, and several other not for profit organizations as well. </t>
  </si>
  <si>
    <t xml:space="preserve">Consider, if budget permits, referral and customer relationship software to capture prospective enrollees, track to admission into the PACE program. Many EMRs serving PACE programs have inbuilt referral systems that are linked to other operational data which serves as a tool for business development. </t>
  </si>
  <si>
    <t xml:space="preserve">PACE programs need steady flow of enrollments to build census and reach financial viability. As a baseline, PACE census starts at 5 members per month (net), grows to 7 member per month by year 4, and tend to stay around that number based on market. In this case, positive net income is acheived in 18 months, and break-even by 38 months. Single enrollment or disenrollment lower could potentially impact the breakeven timelline. </t>
  </si>
  <si>
    <t xml:space="preserve">Consider visiting another PACE program in your state or another state to better understand operations and business development networks. Understand state and Federal regulations around marketing and advertisement requirements of PACE services and in network and out of network limitations with respect to network and community based providers who offer services to PACE members. </t>
  </si>
  <si>
    <t>PACE Medicare capitation and Medicare Advantage Health Plan have resemblance and accurate representation of PACE in marketing and advertisements material will help members with necessary information to make an informed decision.</t>
  </si>
  <si>
    <t>Last but not least, family members form a crucial link in the life cycle of PACE members in a PACE program. Consider understanding households needing PACE like services for their elders at home through strategies and device action items through analytics with in the precints of PACE regulations.</t>
  </si>
  <si>
    <t>Market and business development can begin with a market demand analysis for PACE services in the catchment area. In general, a successful PACE program would strive towards a census of 300 - 400 member with multiple center or 100 - 125 member with single center for a long term fnancial viability. Consider a standard demand analysis involving demographic data and population from 2010 census date to determine potential PACE eligible population size. In this process, consider your state's clinical eligibility ciriteria for nursing home care and financial eligibility for Medicaid. Please note as a rule of thumb 15 - 20 percent of the population meeting clinical and financial eligibility critieria enroll in PACE.</t>
  </si>
  <si>
    <t>A fundamental building block of PACE is its Interdisciplinary Team (IDT). Interdisciplinary Team is a combination of providers of services like medical, nursing, home care, physical therapy, social services, nutrition and diets, recreation, chaplin and so on coming together to plan and manage the care for each PACE member. Almost everything is driven by the IDT for the care of their members. IDT coordinates and conducts regular care planning meetings with care teams for members who are admitted in Nursing Homes. Typically, a center manager or an IDT manager runs the PACE operations supported by other members from various disciplines.</t>
  </si>
  <si>
    <t xml:space="preserve">Ensure various teams like the enrollment, transportation, scheduling and care coordinators are well trained and their workflows documented. If softwares are used for services delivery ensure adequate suppport both elbow-support as well as on demand remote are available. </t>
  </si>
  <si>
    <t xml:space="preserve">Consider any state and Federal requirements or other accrediting bodies like JCI on beginning operations both of the PACE center and of the Clinic. Consider developing an IDT for every 100 - 125 members for optimal coordination and care. For more than one PACE centers, consider sharing discipline resources while adhering to best practices for staff to member  ratio. In case, two IDT operating in a single center, consider creating commom resources to manage member activities. </t>
  </si>
  <si>
    <t xml:space="preserve">Consider compliance and quality team from the beginning to ensure PACE regulations and CMS PACE audit requirements are well meshed with operations. </t>
  </si>
  <si>
    <t xml:space="preserve">Consider use of EMR or other softwares to automate documentation or reporting requirement for PACE audits. </t>
  </si>
  <si>
    <t xml:space="preserve">PACE program are requried to develop an annual quality assessment and performance Improvement plan. Consider integrating these plans into operations and take advantage of technology tools for better impact for the members. </t>
  </si>
  <si>
    <t xml:space="preserve">PACE Medicare capitation is based on CMS Hierarchical Condition Category (HCC) which is different than regular medical coding methodology. Adequete training and understanding of HCC model is vital for accurate and comprehensive capturing of conditions. This has serious implications on Medicare reimbursements. </t>
  </si>
  <si>
    <t>Planning for operations must include a EMR support and reporting team. PACE program rely on capitations for their revenue. Complete, accurate and timely submission of encounter data to both state Medicaid and Federal Encounter Data Processing System impacts reimbursements. Both State and Federal agencies have penalties for faulting on encounter data in time. Plus several states have quality programs based on Medicaid encounters.</t>
  </si>
  <si>
    <t xml:space="preserve">PACE enrollment is critical piece of the business operations. Ensuring steady flow of enrolee from identified referrral sources, use of referral and customer relationship softwares, building networks, utilizing state resources and managing disenrollments are vital for the overall stability of the program. </t>
  </si>
  <si>
    <t xml:space="preserve">PACE places members and family members at the center of their care plan. Care plan and its structure vary, however considering a standard care plan tool whether a paper based or EMR is critical to accurate, complete and timely documentation of care. </t>
  </si>
  <si>
    <t xml:space="preserve">Consider effective care coordination process, tool and personnel. PACE program coordinates care for its members across the spectrum of their members health care journey. </t>
  </si>
  <si>
    <t xml:space="preserve">A robust contracted provider network providers options in terms physicians, specialty, service provider, in network vs. out of network and location. PACE member do prefer to retain their Primary Care Provider or their speciality care providers for better continunity of care and patient-doctor relationship. </t>
  </si>
  <si>
    <t xml:space="preserve">Overall, PACE services are delivered in a combination of wide range of care setting from PACE Center and clinic to hospital and nursing homes. Irrespective of wherever their conditions take members for care, IDT must provide a care plan and coordinate care in order to delivery quality and safe care at all times. </t>
  </si>
  <si>
    <t>Financing</t>
  </si>
  <si>
    <t>The primary source of payment for PACE services are payments received from Medicare and Medicaid for all dual elgibles which represents approx. 90% of enrollmeent. Consider the Federal monthly capitation requirements like comparative frailty of the PACE members, fixed amount vs. a variable based on change in health, and being less thatn what would be paid if member was not enrolled in PACE. Consider the Medicare captitation rates and Medicare Part D payment for prescription drugs which can impact capitation receivables.</t>
  </si>
  <si>
    <t>PACE SITE / CATCHMENT AREA:</t>
  </si>
  <si>
    <t xml:space="preserve">PACE center - space of exisiting building </t>
  </si>
  <si>
    <t>Percentage of Medicare patients served by the AFHS</t>
  </si>
  <si>
    <t>Percentage of Medicaid patients served by the AFHS</t>
  </si>
  <si>
    <t>Market and Financing</t>
  </si>
  <si>
    <t>Current population falling within state Medicaid clinical and financial eligibility criteria*</t>
  </si>
  <si>
    <t>Above 75%</t>
  </si>
  <si>
    <t>NEXT STEPS</t>
  </si>
  <si>
    <t>PACE READINESS SELF-ASSESSMENT TOOL FOR AFHS</t>
  </si>
  <si>
    <t>Age-Friendly Health System: PACE (Program for All-Inclusive Care for the Elderly) Readiness Self-Assessment Tool</t>
  </si>
  <si>
    <t>Time taken to fill out the tool -</t>
  </si>
  <si>
    <t>Data/Information source -</t>
  </si>
  <si>
    <t>Filling out the Tool - (Gray-shaded cells in the tool are fields to be filled out)</t>
  </si>
  <si>
    <t>1. In Tab 'PACE' and Row 2, the dark gray box next to the PACE Site / catchment area is a free text field. Please type the name of new PACE site or catchment area for which this assessment will apply. Similarly, boxes for questions 5, 6, and 7 under the table 'Market and Financing' are free text fields.</t>
  </si>
  <si>
    <t>3. Scoring for each response is pre-set and therefore scores will appear automatically in the 'Score' column as the tool is filled out.</t>
  </si>
  <si>
    <t>4. Changing your response - Use the dropdown to choose another option.</t>
  </si>
  <si>
    <t xml:space="preserve">2. In Tab 'PACE' and 'AFHS &amp; Results', light gray boxes in the table are drop-down fields. Please choose an item in the dropdown. Add comments as necessary. </t>
  </si>
  <si>
    <t>Results are calculated based on responses provided. Based on the total score, organizations are grouped in three categories based on the potential next steps which are provided in the 'Next Steps' Table in the 'AFHS &amp; Results' tab.</t>
  </si>
  <si>
    <t>This self-assessment tool is designed to aid Age-Friendly Health System to assess their state of readiness to start a new PACE program and shed light to the organization's current capabilities. This tool serves as a conversation starter for organizations which are interested to explore the potential of developing a new PACE program. The self-assessment tool is based on simple scoring methodology  and categorization based on results. The score reflects your organization’s relative position and the category organizes organizations in relative groups based on next steps towards achieving your organizations goal of developing a new PACE program.</t>
  </si>
  <si>
    <t>Active hours - up to 30 mins., and passive hours - up to 24 hours. The passive hours are for question no. 5 in Table 'Market and Financing' which requires input from NPA.</t>
  </si>
  <si>
    <t>PACE Services - Availability and Delivery</t>
  </si>
  <si>
    <t>5 Age-Friendly Health System - Patient Safety and Quality Systems &amp; Processes (4Ms)</t>
  </si>
  <si>
    <t>Measure</t>
  </si>
  <si>
    <t>Maximum  score</t>
  </si>
  <si>
    <t>National PACE Association</t>
  </si>
  <si>
    <t>Asclepian Healthcare Consulting</t>
  </si>
  <si>
    <r>
      <t>Stellar! Your organization is really closing in! The recommended next steps at this point are 1. Conduct in-depth research and analysis on PACE elements, 2.  Review the AFHS PACE training / education modules available</t>
    </r>
    <r>
      <rPr>
        <sz val="12"/>
        <color rgb="FFFF0000"/>
        <rFont val="Calibri"/>
        <family val="2"/>
        <scheme val="minor"/>
      </rPr>
      <t xml:space="preserve"> here</t>
    </r>
    <r>
      <rPr>
        <sz val="12"/>
        <color rgb="FF000000"/>
        <rFont val="Calibri"/>
        <family val="2"/>
        <scheme val="minor"/>
      </rPr>
      <t>, 3. Contact NPA at 703-535-1565. 4. In additional to NPA, many organizations engage with consulting firms for expertise in conducting feasibility study, establishing and operating a new PACE program . These firms can gather the needed information and assist in its interpretation and interventions. For more information on PACE consulting firms, visit NPA website for the listing of PACE Technical Assistance Centers. (https://www.npaonline.org/start-pace-program/pace-technical-assistance-centers-tacs)</t>
    </r>
  </si>
  <si>
    <t>Great news! Your organization has the potential! The recommended next steps at this point are 1. Plan to address missing major PACE elements, 2. Contact NPA at 703-535-1565. 3. In additional to NPA, many organizations engage with consulting firms for expertise in conducting feasibility study, establishing and operating a new PACE program . These firms can gather the needed information and assist in its interpretation and interventions. For more information on PACE consulting firms, visit NPA website for the listing of PACE Technical Assistance Centers. (https://www.npaonline.org/start-pace-program/pace-technical-assistance-centers-tacs)</t>
  </si>
  <si>
    <t>Good news! Great opportunity lies ahead! The recommended next step are 1. Contact NPA at 703-535-1565. 2. In additional to NPA, many organizations engage with consulting firms for expertise in conducting feasibility study, establishing and operating a new PACE program . These firms can gather the needed information and assist in its interpretation and interventions. For more information on PACE consulting firms, visit NPA website for the listing of PACE Technical Assistance Centers. (https://www.npaonline.org/start-pace-program/pace-technical-assistance-centers-tacs)</t>
  </si>
  <si>
    <t>between 50% - 75%</t>
  </si>
  <si>
    <t>NATIONAL PACE ASSOCIATION</t>
  </si>
  <si>
    <r>
      <t xml:space="preserve">Almost all of the information required to respond are internal (AFHS) source except for the question no. 5 in Table 'Market and Financing' which can be obtained with a simple call or email to NPA - anitag@npaonline.org </t>
    </r>
    <r>
      <rPr>
        <sz val="11"/>
        <color rgb="FFFF0000"/>
        <rFont val="Calibri"/>
        <family val="2"/>
        <scheme val="minor"/>
      </rPr>
      <t>-</t>
    </r>
    <r>
      <rPr>
        <sz val="11"/>
        <color theme="1"/>
        <rFont val="Calibri"/>
        <family val="2"/>
        <scheme val="minor"/>
      </rPr>
      <t xml:space="preserve"> Please mention the following information in your email or call  State, County and Zip code.</t>
    </r>
  </si>
  <si>
    <t>Reach out to NPA - anitag@npaonline.org - with State County and Zip code to avail this info. 15% - 20% may enroll in PACE</t>
  </si>
  <si>
    <t>Results &amp; next steps</t>
  </si>
  <si>
    <t>Depends on stakeholders' decision</t>
  </si>
  <si>
    <t>Teresa to gather this data point.</t>
  </si>
  <si>
    <r>
      <rPr>
        <sz val="11"/>
        <color rgb="FFFF0000"/>
        <rFont val="Calibri"/>
        <family val="2"/>
        <scheme val="minor"/>
      </rPr>
      <t>Monroe</t>
    </r>
    <r>
      <rPr>
        <sz val="11"/>
        <color theme="1"/>
        <rFont val="Calibri"/>
        <family val="2"/>
        <scheme val="minor"/>
      </rPr>
      <t xml:space="preserve"> / Livingstone / Steuben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</si>
</sst>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6"/>
      <color theme="0"/>
      <name val="Calibri"/>
      <family val="2"/>
      <scheme val="minor"/>
    </font>
    <font>
      <b/>
      <sz val="14"/>
      <color theme="0"/>
      <name val="Calibri"/>
      <family val="2"/>
      <scheme val="minor"/>
    </font>
    <font>
      <sz val="11"/>
      <color rgb="FFFF0000"/>
      <name val="Calibri"/>
      <family val="2"/>
      <scheme val="minor"/>
    </font>
    <font>
      <sz val="11"/>
      <color theme="4"/>
      <name val="Calibri"/>
      <family val="2"/>
      <scheme val="minor"/>
    </font>
    <font>
      <b/>
      <sz val="16"/>
      <color theme="0" tint="-4.9989318521683403E-2"/>
      <name val="Calibri"/>
      <family val="2"/>
      <scheme val="minor"/>
    </font>
    <font>
      <sz val="8"/>
      <name val="Calibri"/>
      <family val="2"/>
      <scheme val="minor"/>
    </font>
    <font>
      <sz val="12"/>
      <color rgb="FF000000"/>
      <name val="Calibri"/>
      <family val="2"/>
      <scheme val="minor"/>
    </font>
    <font>
      <sz val="12"/>
      <color rgb="FFFF0000"/>
      <name val="Calibri"/>
      <family val="2"/>
      <scheme val="minor"/>
    </font>
    <font>
      <b/>
      <sz val="12"/>
      <color rgb="FF000000"/>
      <name val="Calibri"/>
      <family val="2"/>
      <scheme val="minor"/>
    </font>
    <font>
      <sz val="16"/>
      <color theme="1"/>
      <name val="Calibri"/>
      <family val="2"/>
      <scheme val="minor"/>
    </font>
    <font>
      <sz val="12"/>
      <name val="Calibri"/>
      <family val="2"/>
      <scheme val="minor"/>
    </font>
    <font>
      <sz val="14"/>
      <name val="Calibri"/>
      <family val="2"/>
      <scheme val="minor"/>
    </font>
    <font>
      <sz val="16"/>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4" tint="0.399975585192419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9">
    <xf numFmtId="0" fontId="0" fillId="0" borderId="0" xfId="0"/>
    <xf numFmtId="0" fontId="0" fillId="0" borderId="0" xfId="0" applyBorder="1"/>
    <xf numFmtId="0" fontId="0" fillId="0" borderId="0" xfId="0" applyBorder="1" applyAlignment="1">
      <alignment vertical="center" wrapText="1"/>
    </xf>
    <xf numFmtId="0" fontId="2" fillId="0" borderId="0" xfId="0" applyFont="1"/>
    <xf numFmtId="0" fontId="0" fillId="0" borderId="0" xfId="0" applyFill="1" applyBorder="1"/>
    <xf numFmtId="0" fontId="0" fillId="0" borderId="0" xfId="0" applyFont="1"/>
    <xf numFmtId="0" fontId="0" fillId="2" borderId="0" xfId="0" applyFill="1" applyBorder="1"/>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0" fillId="0" borderId="0" xfId="0" applyFill="1" applyBorder="1" applyAlignment="1">
      <alignment horizontal="center"/>
    </xf>
    <xf numFmtId="0" fontId="0" fillId="2" borderId="0" xfId="0" applyFill="1" applyBorder="1" applyAlignment="1">
      <alignment horizontal="center" vertical="center"/>
    </xf>
    <xf numFmtId="0" fontId="0" fillId="3" borderId="0" xfId="0" applyFill="1" applyBorder="1"/>
    <xf numFmtId="0" fontId="0" fillId="0" borderId="0" xfId="0" applyFill="1" applyBorder="1" applyAlignment="1">
      <alignment horizontal="center" vertical="center"/>
    </xf>
    <xf numFmtId="0" fontId="0" fillId="0" borderId="0" xfId="0" applyFill="1"/>
    <xf numFmtId="0" fontId="0" fillId="3" borderId="1" xfId="0" applyFill="1" applyBorder="1"/>
    <xf numFmtId="0" fontId="0" fillId="0" borderId="1" xfId="0" applyFill="1" applyBorder="1"/>
    <xf numFmtId="0" fontId="0" fillId="0" borderId="1" xfId="0" applyBorder="1" applyAlignment="1">
      <alignment vertical="center" wrapText="1"/>
    </xf>
    <xf numFmtId="0" fontId="0" fillId="0" borderId="1" xfId="0" applyBorder="1"/>
    <xf numFmtId="0" fontId="0" fillId="0" borderId="1" xfId="0" applyFill="1" applyBorder="1" applyAlignment="1">
      <alignment horizontal="center" vertical="center"/>
    </xf>
    <xf numFmtId="0" fontId="0" fillId="0" borderId="1" xfId="0" applyFill="1" applyBorder="1" applyAlignment="1">
      <alignment horizontal="center"/>
    </xf>
    <xf numFmtId="1" fontId="0" fillId="0" borderId="0" xfId="0" applyNumberFormat="1" applyFont="1"/>
    <xf numFmtId="0" fontId="0" fillId="0" borderId="3" xfId="0" applyBorder="1"/>
    <xf numFmtId="0" fontId="5" fillId="4" borderId="0" xfId="0" applyFont="1" applyFill="1" applyBorder="1" applyAlignment="1">
      <alignment horizontal="right" vertical="center"/>
    </xf>
    <xf numFmtId="0" fontId="5" fillId="4" borderId="0" xfId="0" applyFont="1" applyFill="1" applyBorder="1" applyAlignment="1">
      <alignment horizontal="left" vertical="center"/>
    </xf>
    <xf numFmtId="0" fontId="3" fillId="4" borderId="0" xfId="0" applyFont="1" applyFill="1" applyBorder="1" applyAlignment="1">
      <alignment horizontal="center" vertical="center"/>
    </xf>
    <xf numFmtId="0" fontId="3" fillId="4" borderId="0" xfId="0" applyFont="1" applyFill="1" applyBorder="1"/>
    <xf numFmtId="0" fontId="5" fillId="4" borderId="0" xfId="0" applyFont="1" applyFill="1" applyBorder="1"/>
    <xf numFmtId="0" fontId="1" fillId="4" borderId="0" xfId="0" applyFont="1" applyFill="1" applyBorder="1" applyAlignment="1">
      <alignment horizontal="center" vertical="center"/>
    </xf>
    <xf numFmtId="0" fontId="1" fillId="4" borderId="0" xfId="0" applyFont="1" applyFill="1"/>
    <xf numFmtId="0" fontId="1" fillId="4" borderId="0" xfId="0" applyFont="1" applyFill="1" applyAlignment="1">
      <alignment horizontal="center" vertical="center"/>
    </xf>
    <xf numFmtId="9" fontId="1" fillId="4" borderId="0" xfId="0" applyNumberFormat="1" applyFont="1" applyFill="1" applyAlignment="1">
      <alignment horizontal="center" vertical="center"/>
    </xf>
    <xf numFmtId="0" fontId="0" fillId="0" borderId="2" xfId="0" applyFont="1" applyBorder="1"/>
    <xf numFmtId="1" fontId="0" fillId="0" borderId="2" xfId="0" applyNumberFormat="1" applyFont="1" applyBorder="1"/>
    <xf numFmtId="0" fontId="0" fillId="0" borderId="0" xfId="0" applyAlignment="1">
      <alignment vertical="center" wrapText="1"/>
    </xf>
    <xf numFmtId="0" fontId="0" fillId="0" borderId="0" xfId="0" applyAlignment="1">
      <alignment wrapText="1"/>
    </xf>
    <xf numFmtId="0" fontId="6" fillId="4" borderId="0" xfId="0" applyFont="1" applyFill="1" applyAlignment="1">
      <alignment horizontal="left" vertical="center"/>
    </xf>
    <xf numFmtId="0" fontId="0" fillId="0" borderId="3" xfId="0" applyBorder="1" applyAlignment="1">
      <alignment horizontal="center" vertical="center"/>
    </xf>
    <xf numFmtId="0" fontId="0" fillId="0" borderId="3" xfId="0" applyBorder="1" applyAlignment="1">
      <alignment vertical="center" wrapText="1"/>
    </xf>
    <xf numFmtId="0" fontId="7" fillId="0" borderId="0" xfId="0" applyFont="1"/>
    <xf numFmtId="0" fontId="1" fillId="5" borderId="0" xfId="0" applyFont="1" applyFill="1" applyAlignment="1">
      <alignment horizontal="center" vertical="center" wrapText="1"/>
    </xf>
    <xf numFmtId="0" fontId="2" fillId="5" borderId="0" xfId="0" applyFont="1" applyFill="1" applyAlignment="1">
      <alignment horizontal="center" wrapText="1"/>
    </xf>
    <xf numFmtId="0" fontId="0" fillId="5" borderId="0" xfId="0" applyFill="1" applyAlignment="1">
      <alignment horizontal="left" vertical="top" wrapText="1"/>
    </xf>
    <xf numFmtId="0" fontId="0" fillId="5" borderId="0" xfId="0" applyFill="1"/>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top" wrapText="1"/>
    </xf>
    <xf numFmtId="0" fontId="0" fillId="0" borderId="0" xfId="0" applyAlignment="1">
      <alignment vertical="top" wrapText="1"/>
    </xf>
    <xf numFmtId="0" fontId="0" fillId="0" borderId="0" xfId="0" applyFill="1" applyAlignment="1">
      <alignment vertical="top" wrapText="1"/>
    </xf>
    <xf numFmtId="0" fontId="0" fillId="0" borderId="0" xfId="0" applyAlignment="1">
      <alignment vertical="top"/>
    </xf>
    <xf numFmtId="0" fontId="2" fillId="0" borderId="0" xfId="0" applyFont="1" applyAlignment="1">
      <alignment vertical="top"/>
    </xf>
    <xf numFmtId="0" fontId="0" fillId="3" borderId="0" xfId="0" applyFill="1"/>
    <xf numFmtId="0" fontId="13" fillId="0" borderId="0" xfId="0" applyFont="1" applyAlignment="1">
      <alignment horizontal="left" vertical="center"/>
    </xf>
    <xf numFmtId="0" fontId="13" fillId="0" borderId="0" xfId="0" applyFont="1" applyAlignment="1">
      <alignment horizontal="left" vertical="center" wrapText="1"/>
    </xf>
    <xf numFmtId="0" fontId="0" fillId="6" borderId="0" xfId="0" applyFill="1"/>
    <xf numFmtId="0" fontId="0" fillId="6" borderId="0" xfId="0" applyFill="1" applyBorder="1"/>
    <xf numFmtId="0" fontId="5" fillId="4" borderId="0" xfId="0" applyFont="1" applyFill="1" applyBorder="1" applyAlignment="1">
      <alignment vertical="center"/>
    </xf>
    <xf numFmtId="0" fontId="14" fillId="0" borderId="0" xfId="0" applyFont="1" applyBorder="1"/>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0" xfId="0" applyBorder="1" applyAlignment="1">
      <alignment wrapText="1"/>
    </xf>
    <xf numFmtId="0" fontId="15" fillId="7" borderId="0" xfId="0" applyFont="1" applyFill="1"/>
    <xf numFmtId="0" fontId="0" fillId="0" borderId="0" xfId="0" applyBorder="1" applyAlignment="1"/>
    <xf numFmtId="0" fontId="16" fillId="7" borderId="0" xfId="0" applyFont="1" applyFill="1"/>
    <xf numFmtId="0" fontId="9" fillId="4" borderId="0" xfId="0" applyFont="1" applyFill="1" applyAlignment="1">
      <alignment horizontal="center"/>
    </xf>
    <xf numFmtId="0" fontId="17" fillId="7" borderId="0" xfId="0" applyFont="1" applyFill="1" applyAlignment="1">
      <alignment horizontal="left" vertical="center"/>
    </xf>
    <xf numFmtId="0" fontId="0" fillId="0" borderId="0" xfId="0" applyAlignment="1">
      <alignment horizontal="left" vertical="top" wrapText="1"/>
    </xf>
    <xf numFmtId="0" fontId="1" fillId="4" borderId="0" xfId="0" applyFont="1" applyFill="1" applyAlignment="1">
      <alignment horizontal="center" vertical="center" wrapText="1"/>
    </xf>
    <xf numFmtId="0" fontId="2" fillId="2" borderId="0" xfId="0" applyFont="1" applyFill="1" applyAlignment="1">
      <alignment horizontal="center" wrapText="1"/>
    </xf>
    <xf numFmtId="0" fontId="11" fillId="0" borderId="0" xfId="0" applyFont="1" applyAlignment="1">
      <alignment horizontal="left" vertical="top" wrapText="1"/>
    </xf>
    <xf numFmtId="0" fontId="15" fillId="7" borderId="0" xfId="0" applyFont="1" applyFill="1" applyAlignment="1">
      <alignment horizontal="left" vertical="center"/>
    </xf>
    <xf numFmtId="0" fontId="5" fillId="4" borderId="0" xfId="0" applyFont="1" applyFill="1" applyAlignment="1">
      <alignment horizontal="center" vertical="center"/>
    </xf>
    <xf numFmtId="0" fontId="1" fillId="4" borderId="0" xfId="0" applyFont="1" applyFill="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5D493-98D8-4E3B-9665-0BA5041C1F40}">
  <dimension ref="A1:M20"/>
  <sheetViews>
    <sheetView zoomScale="130" zoomScaleNormal="130" workbookViewId="0">
      <selection activeCell="A3" sqref="A3"/>
    </sheetView>
  </sheetViews>
  <sheetFormatPr defaultRowHeight="14.25" x14ac:dyDescent="0.45"/>
  <cols>
    <col min="1" max="1" width="134" bestFit="1" customWidth="1"/>
    <col min="10" max="10" width="22.796875" customWidth="1"/>
  </cols>
  <sheetData>
    <row r="1" spans="1:13" ht="15.75" customHeight="1" x14ac:dyDescent="0.55000000000000004">
      <c r="A1" s="63" t="s">
        <v>165</v>
      </c>
    </row>
    <row r="2" spans="1:13" ht="18" x14ac:dyDescent="0.45">
      <c r="A2" s="36" t="s">
        <v>150</v>
      </c>
    </row>
    <row r="3" spans="1:13" ht="77.25" customHeight="1" x14ac:dyDescent="0.45">
      <c r="A3" s="46" t="s">
        <v>159</v>
      </c>
      <c r="C3" s="34"/>
      <c r="D3" s="34"/>
      <c r="E3" s="34"/>
      <c r="F3" s="34"/>
      <c r="G3" s="34"/>
      <c r="H3" s="34"/>
      <c r="I3" s="34"/>
      <c r="J3" s="34"/>
      <c r="K3" s="35"/>
      <c r="L3" s="35"/>
      <c r="M3" s="35"/>
    </row>
    <row r="4" spans="1:13" x14ac:dyDescent="0.45">
      <c r="A4" s="49"/>
      <c r="B4" s="35"/>
      <c r="C4" s="35"/>
      <c r="D4" s="35"/>
      <c r="E4" s="35"/>
      <c r="F4" s="35"/>
      <c r="G4" s="35"/>
      <c r="H4" s="35"/>
      <c r="I4" s="35"/>
      <c r="J4" s="35"/>
      <c r="K4" s="35"/>
      <c r="L4" s="35"/>
      <c r="M4" s="35"/>
    </row>
    <row r="5" spans="1:13" x14ac:dyDescent="0.45">
      <c r="A5" s="50" t="s">
        <v>151</v>
      </c>
      <c r="B5" s="35"/>
      <c r="C5" s="35"/>
      <c r="D5" s="35"/>
      <c r="E5" s="35"/>
      <c r="F5" s="35"/>
      <c r="G5" s="35"/>
      <c r="H5" s="35"/>
      <c r="I5" s="35"/>
      <c r="J5" s="35"/>
      <c r="K5" s="35"/>
      <c r="L5" s="35"/>
      <c r="M5" s="35"/>
    </row>
    <row r="6" spans="1:13" ht="28.5" x14ac:dyDescent="0.45">
      <c r="A6" s="47" t="s">
        <v>160</v>
      </c>
      <c r="B6" s="35"/>
      <c r="C6" s="35"/>
      <c r="D6" s="35"/>
      <c r="E6" s="35"/>
      <c r="F6" s="35"/>
      <c r="G6" s="35"/>
      <c r="H6" s="35"/>
      <c r="I6" s="35"/>
      <c r="J6" s="35"/>
      <c r="K6" s="35"/>
      <c r="L6" s="35"/>
      <c r="M6" s="35"/>
    </row>
    <row r="7" spans="1:13" x14ac:dyDescent="0.45">
      <c r="A7" s="49"/>
      <c r="B7" s="35"/>
      <c r="C7" s="35"/>
      <c r="D7" s="35"/>
      <c r="E7" s="35"/>
      <c r="F7" s="35"/>
      <c r="G7" s="35"/>
      <c r="H7" s="35"/>
      <c r="I7" s="35"/>
      <c r="J7" s="35"/>
      <c r="K7" s="35"/>
      <c r="L7" s="35"/>
      <c r="M7" s="35"/>
    </row>
    <row r="8" spans="1:13" x14ac:dyDescent="0.45">
      <c r="A8" s="50" t="s">
        <v>152</v>
      </c>
      <c r="B8" s="35"/>
      <c r="C8" s="35"/>
      <c r="D8" s="35"/>
      <c r="E8" s="35"/>
      <c r="F8" s="35"/>
      <c r="G8" s="35"/>
      <c r="H8" s="35"/>
      <c r="I8" s="35"/>
      <c r="J8" s="35"/>
      <c r="K8" s="35"/>
      <c r="L8" s="35"/>
      <c r="M8" s="35"/>
    </row>
    <row r="9" spans="1:13" ht="28.5" x14ac:dyDescent="0.45">
      <c r="A9" s="48" t="s">
        <v>172</v>
      </c>
      <c r="B9" s="35"/>
      <c r="C9" s="35"/>
      <c r="D9" s="35"/>
      <c r="E9" s="35"/>
      <c r="F9" s="35"/>
      <c r="G9" s="35"/>
      <c r="H9" s="35"/>
      <c r="I9" s="35"/>
      <c r="J9" s="35"/>
      <c r="K9" s="35"/>
      <c r="L9" s="35"/>
      <c r="M9" s="35"/>
    </row>
    <row r="10" spans="1:13" x14ac:dyDescent="0.45">
      <c r="A10" s="49"/>
      <c r="B10" s="35"/>
      <c r="C10" s="35"/>
      <c r="D10" s="35"/>
      <c r="E10" s="35"/>
      <c r="F10" s="35"/>
      <c r="G10" s="35"/>
      <c r="H10" s="35"/>
      <c r="I10" s="35"/>
      <c r="J10" s="35"/>
      <c r="K10" s="35"/>
      <c r="L10" s="35"/>
      <c r="M10" s="35"/>
    </row>
    <row r="11" spans="1:13" x14ac:dyDescent="0.45">
      <c r="A11" s="50" t="s">
        <v>153</v>
      </c>
      <c r="B11" s="35"/>
      <c r="C11" s="35"/>
      <c r="D11" s="35"/>
      <c r="E11" s="35"/>
      <c r="F11" s="35"/>
      <c r="G11" s="35"/>
      <c r="H11" s="35"/>
      <c r="I11" s="35"/>
      <c r="J11" s="35"/>
      <c r="K11" s="35"/>
      <c r="L11" s="35"/>
      <c r="M11" s="35"/>
    </row>
    <row r="12" spans="1:13" ht="28.5" x14ac:dyDescent="0.45">
      <c r="A12" s="47" t="s">
        <v>154</v>
      </c>
      <c r="B12" s="35"/>
      <c r="C12" s="35"/>
      <c r="D12" s="35"/>
      <c r="E12" s="35"/>
      <c r="F12" s="35"/>
      <c r="G12" s="35"/>
      <c r="H12" s="35"/>
      <c r="I12" s="35"/>
      <c r="J12" s="35"/>
      <c r="K12" s="35"/>
      <c r="L12" s="35"/>
      <c r="M12" s="35"/>
    </row>
    <row r="13" spans="1:13" x14ac:dyDescent="0.45">
      <c r="A13" s="47" t="s">
        <v>157</v>
      </c>
      <c r="B13" s="35"/>
      <c r="C13" s="35"/>
      <c r="D13" s="35"/>
      <c r="E13" s="35"/>
      <c r="F13" s="35"/>
      <c r="G13" s="35"/>
      <c r="H13" s="35"/>
      <c r="I13" s="35"/>
      <c r="J13" s="35"/>
      <c r="K13" s="35"/>
      <c r="L13" s="35"/>
      <c r="M13" s="35"/>
    </row>
    <row r="14" spans="1:13" x14ac:dyDescent="0.45">
      <c r="A14" s="47" t="s">
        <v>155</v>
      </c>
      <c r="B14" s="35"/>
      <c r="C14" s="35"/>
      <c r="D14" s="35"/>
      <c r="E14" s="35"/>
      <c r="F14" s="35"/>
      <c r="G14" s="35"/>
      <c r="H14" s="35"/>
      <c r="I14" s="35"/>
      <c r="J14" s="35"/>
      <c r="K14" s="35"/>
      <c r="L14" s="35"/>
      <c r="M14" s="35"/>
    </row>
    <row r="15" spans="1:13" x14ac:dyDescent="0.45">
      <c r="A15" s="47" t="s">
        <v>156</v>
      </c>
      <c r="B15" s="35"/>
      <c r="C15" s="35"/>
      <c r="D15" s="35"/>
      <c r="E15" s="35"/>
      <c r="F15" s="35"/>
      <c r="G15" s="35"/>
      <c r="H15" s="35"/>
      <c r="I15" s="35"/>
      <c r="J15" s="35"/>
      <c r="K15" s="35"/>
      <c r="L15" s="35"/>
      <c r="M15" s="35"/>
    </row>
    <row r="16" spans="1:13" x14ac:dyDescent="0.45">
      <c r="A16" s="47"/>
      <c r="B16" s="35"/>
      <c r="C16" s="35"/>
      <c r="D16" s="35"/>
      <c r="E16" s="35"/>
      <c r="F16" s="35"/>
      <c r="G16" s="35"/>
      <c r="H16" s="35"/>
      <c r="I16" s="35"/>
      <c r="J16" s="35"/>
      <c r="K16" s="35"/>
      <c r="L16" s="35"/>
      <c r="M16" s="35"/>
    </row>
    <row r="17" spans="1:13" x14ac:dyDescent="0.45">
      <c r="A17" s="50" t="s">
        <v>174</v>
      </c>
      <c r="B17" s="35"/>
      <c r="C17" s="35"/>
      <c r="D17" s="35"/>
      <c r="E17" s="35"/>
      <c r="F17" s="35"/>
      <c r="G17" s="35"/>
      <c r="H17" s="35"/>
      <c r="I17" s="35"/>
      <c r="J17" s="35"/>
      <c r="K17" s="35"/>
      <c r="L17" s="35"/>
      <c r="M17" s="35"/>
    </row>
    <row r="18" spans="1:13" ht="28.5" x14ac:dyDescent="0.45">
      <c r="A18" s="35" t="s">
        <v>158</v>
      </c>
      <c r="B18" s="35"/>
      <c r="C18" s="35"/>
      <c r="D18" s="35"/>
      <c r="E18" s="35"/>
      <c r="F18" s="35"/>
      <c r="G18" s="35"/>
      <c r="H18" s="35"/>
      <c r="I18" s="35"/>
      <c r="J18" s="35"/>
      <c r="K18" s="35"/>
      <c r="L18" s="35"/>
      <c r="M18" s="35"/>
    </row>
    <row r="19" spans="1:13" x14ac:dyDescent="0.45">
      <c r="A19" s="18"/>
    </row>
    <row r="20" spans="1:13" x14ac:dyDescent="0.45">
      <c r="A20" s="5" t="s">
        <v>166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AEC04-154F-4114-B7F3-CBD838B80416}">
  <dimension ref="A1:AE34"/>
  <sheetViews>
    <sheetView topLeftCell="B1" zoomScale="110" zoomScaleNormal="110" workbookViewId="0">
      <selection activeCell="F11" sqref="F11"/>
    </sheetView>
  </sheetViews>
  <sheetFormatPr defaultColWidth="14.73046875" defaultRowHeight="16.5" customHeight="1" x14ac:dyDescent="0.45"/>
  <cols>
    <col min="1" max="1" width="8.265625" customWidth="1"/>
    <col min="2" max="2" width="53.53125" customWidth="1"/>
    <col min="3" max="3" width="17.265625" bestFit="1" customWidth="1"/>
    <col min="5" max="5" width="19.796875" customWidth="1"/>
    <col min="6" max="6" width="6.73046875" style="14" customWidth="1"/>
    <col min="7" max="7" width="7.73046875" customWidth="1"/>
    <col min="8" max="8" width="76.19921875" bestFit="1" customWidth="1"/>
    <col min="9" max="9" width="17.265625" bestFit="1" customWidth="1"/>
    <col min="11" max="11" width="16.265625" customWidth="1"/>
    <col min="12" max="31" width="14.73046875" style="14"/>
  </cols>
  <sheetData>
    <row r="1" spans="1:31" ht="20.25" customHeight="1" x14ac:dyDescent="0.5">
      <c r="A1" s="65" t="s">
        <v>171</v>
      </c>
      <c r="B1" s="65"/>
      <c r="C1" s="65"/>
      <c r="D1" s="65"/>
      <c r="E1" s="65"/>
      <c r="F1" s="65"/>
      <c r="G1" s="65"/>
      <c r="H1" s="65"/>
      <c r="I1" s="65"/>
      <c r="J1" s="65"/>
      <c r="K1" s="61"/>
    </row>
    <row r="2" spans="1:31" ht="21.75" customHeight="1" x14ac:dyDescent="0.65">
      <c r="A2" s="64" t="s">
        <v>149</v>
      </c>
      <c r="B2" s="64"/>
      <c r="C2" s="64"/>
      <c r="D2" s="64"/>
      <c r="E2" s="64"/>
      <c r="F2" s="64"/>
      <c r="G2" s="64"/>
      <c r="H2" s="64"/>
      <c r="I2" s="64"/>
      <c r="J2" s="64"/>
      <c r="K2" s="64"/>
    </row>
    <row r="3" spans="1:31" s="11" customFormat="1" ht="16.5" customHeight="1" x14ac:dyDescent="0.45">
      <c r="A3"/>
      <c r="B3"/>
      <c r="C3" t="s">
        <v>141</v>
      </c>
      <c r="D3"/>
      <c r="E3" s="54" t="s">
        <v>177</v>
      </c>
      <c r="F3" s="14"/>
      <c r="G3"/>
      <c r="H3"/>
      <c r="I3"/>
      <c r="J3"/>
      <c r="K3"/>
      <c r="L3" s="13"/>
      <c r="M3" s="13"/>
      <c r="N3" s="13"/>
      <c r="O3" s="13"/>
      <c r="P3" s="13"/>
      <c r="Q3" s="13"/>
      <c r="R3" s="13"/>
      <c r="S3" s="13"/>
      <c r="T3" s="13"/>
      <c r="U3" s="13"/>
      <c r="V3" s="13"/>
      <c r="W3" s="13"/>
      <c r="X3" s="13"/>
      <c r="Y3" s="13"/>
      <c r="Z3" s="13"/>
      <c r="AA3" s="13"/>
      <c r="AB3" s="13"/>
      <c r="AC3" s="13"/>
      <c r="AD3" s="13"/>
      <c r="AE3" s="13"/>
    </row>
    <row r="4" spans="1:31" s="6" customFormat="1" ht="16.5" customHeight="1" x14ac:dyDescent="0.45">
      <c r="A4" s="23">
        <v>1</v>
      </c>
      <c r="B4" s="24" t="s">
        <v>161</v>
      </c>
      <c r="C4" s="25"/>
      <c r="D4" s="25"/>
      <c r="E4" s="25"/>
      <c r="F4" s="13"/>
      <c r="G4" s="23">
        <v>2</v>
      </c>
      <c r="H4" s="24" t="s">
        <v>46</v>
      </c>
      <c r="I4" s="25"/>
      <c r="J4" s="25"/>
      <c r="K4" s="25"/>
      <c r="L4" s="4"/>
      <c r="M4" s="4"/>
      <c r="N4" s="4"/>
      <c r="O4" s="4"/>
      <c r="P4" s="4"/>
      <c r="Q4" s="4"/>
      <c r="R4" s="4"/>
      <c r="S4" s="4"/>
      <c r="T4" s="4"/>
      <c r="U4" s="4"/>
      <c r="V4" s="4"/>
      <c r="W4" s="4"/>
      <c r="X4" s="4"/>
      <c r="Y4" s="4"/>
      <c r="Z4" s="4"/>
      <c r="AA4" s="4"/>
      <c r="AB4" s="4"/>
      <c r="AC4" s="4"/>
      <c r="AD4" s="4"/>
      <c r="AE4" s="4"/>
    </row>
    <row r="5" spans="1:31" s="1" customFormat="1" ht="16.5" customHeight="1" x14ac:dyDescent="0.65">
      <c r="A5" s="26"/>
      <c r="B5" s="27"/>
      <c r="C5" s="28" t="s">
        <v>27</v>
      </c>
      <c r="D5" s="26"/>
      <c r="E5" s="26"/>
      <c r="F5" s="4"/>
      <c r="G5" s="26"/>
      <c r="H5" s="27"/>
      <c r="I5" s="28" t="s">
        <v>27</v>
      </c>
      <c r="J5" s="26"/>
      <c r="K5" s="26"/>
      <c r="L5" s="4"/>
      <c r="M5" s="4"/>
      <c r="N5" s="4"/>
      <c r="O5" s="4"/>
      <c r="P5" s="4"/>
      <c r="Q5" s="4"/>
      <c r="R5" s="4"/>
      <c r="S5" s="4"/>
      <c r="T5" s="4"/>
      <c r="U5" s="4"/>
      <c r="V5" s="4"/>
      <c r="W5" s="4"/>
      <c r="X5" s="4"/>
      <c r="Y5" s="4"/>
      <c r="Z5" s="4"/>
      <c r="AA5" s="4"/>
      <c r="AB5" s="4"/>
      <c r="AC5" s="4"/>
      <c r="AD5" s="4"/>
      <c r="AE5" s="4"/>
    </row>
    <row r="6" spans="1:31" s="1" customFormat="1" ht="16.5" customHeight="1" x14ac:dyDescent="0.45">
      <c r="A6" s="7" t="s">
        <v>23</v>
      </c>
      <c r="B6" s="8" t="s">
        <v>15</v>
      </c>
      <c r="C6" s="8" t="s">
        <v>16</v>
      </c>
      <c r="D6" s="8" t="s">
        <v>21</v>
      </c>
      <c r="E6" s="9" t="s">
        <v>22</v>
      </c>
      <c r="F6" s="4"/>
      <c r="G6" s="7" t="s">
        <v>23</v>
      </c>
      <c r="H6" s="8" t="s">
        <v>29</v>
      </c>
      <c r="I6" s="8" t="s">
        <v>30</v>
      </c>
      <c r="J6" s="8" t="s">
        <v>21</v>
      </c>
      <c r="K6" s="9" t="s">
        <v>22</v>
      </c>
      <c r="L6" s="4"/>
      <c r="M6" s="4"/>
      <c r="N6" s="4"/>
      <c r="O6" s="4"/>
      <c r="P6" s="4"/>
      <c r="Q6" s="4"/>
      <c r="R6" s="4"/>
      <c r="S6" s="4"/>
      <c r="T6" s="4"/>
      <c r="U6" s="4"/>
      <c r="V6" s="4"/>
      <c r="W6" s="4"/>
      <c r="X6" s="4"/>
      <c r="Y6" s="4"/>
      <c r="Z6" s="4"/>
      <c r="AA6" s="4"/>
      <c r="AB6" s="4"/>
      <c r="AC6" s="4"/>
      <c r="AD6" s="4"/>
      <c r="AE6" s="4"/>
    </row>
    <row r="7" spans="1:31" s="1" customFormat="1" ht="16.5" customHeight="1" x14ac:dyDescent="0.45">
      <c r="A7" s="10">
        <v>1</v>
      </c>
      <c r="B7" s="2" t="s">
        <v>0</v>
      </c>
      <c r="C7" s="12" t="s">
        <v>19</v>
      </c>
      <c r="D7" s="1">
        <f>(VLOOKUP(C7,Sheet7!B$9:C$12,2,FALSE))</f>
        <v>1</v>
      </c>
      <c r="F7" s="4"/>
      <c r="G7" s="10">
        <v>1</v>
      </c>
      <c r="H7" s="2" t="s">
        <v>38</v>
      </c>
      <c r="I7" s="12" t="s">
        <v>36</v>
      </c>
      <c r="J7" s="1">
        <f>(VLOOKUP(I7,Sheet7!B$19:C$20,2,FALSE))</f>
        <v>2</v>
      </c>
      <c r="L7" s="4"/>
      <c r="M7" s="4"/>
      <c r="N7" s="4"/>
      <c r="O7" s="4"/>
      <c r="P7" s="4"/>
      <c r="Q7" s="4"/>
      <c r="R7" s="4"/>
      <c r="S7" s="4"/>
      <c r="T7" s="4"/>
      <c r="U7" s="4"/>
      <c r="V7" s="4"/>
      <c r="W7" s="4"/>
      <c r="X7" s="4"/>
      <c r="Y7" s="4"/>
      <c r="Z7" s="4"/>
      <c r="AA7" s="4"/>
      <c r="AB7" s="4"/>
      <c r="AC7" s="4"/>
      <c r="AD7" s="4"/>
      <c r="AE7" s="4"/>
    </row>
    <row r="8" spans="1:31" s="1" customFormat="1" ht="16.5" customHeight="1" x14ac:dyDescent="0.45">
      <c r="A8" s="10">
        <v>2</v>
      </c>
      <c r="B8" s="2" t="s">
        <v>1</v>
      </c>
      <c r="C8" s="12" t="s">
        <v>19</v>
      </c>
      <c r="D8" s="1">
        <f>(VLOOKUP(C8,Sheet7!B$9:C$12,2,FALSE))</f>
        <v>1</v>
      </c>
      <c r="F8" s="4"/>
      <c r="G8" s="10">
        <v>2</v>
      </c>
      <c r="H8" s="2" t="s">
        <v>43</v>
      </c>
      <c r="I8" s="12" t="s">
        <v>37</v>
      </c>
      <c r="J8" s="1">
        <f>(VLOOKUP(I8,Sheet7!B$19:C$20,2,FALSE))</f>
        <v>1</v>
      </c>
      <c r="K8"/>
      <c r="L8" s="4"/>
      <c r="M8" s="4"/>
      <c r="N8" s="4"/>
      <c r="O8" s="4"/>
      <c r="P8" s="4"/>
      <c r="Q8" s="4"/>
      <c r="R8" s="4"/>
      <c r="S8" s="4"/>
      <c r="T8" s="4"/>
      <c r="U8" s="4"/>
      <c r="V8" s="4"/>
      <c r="W8" s="4"/>
      <c r="X8" s="4"/>
      <c r="Y8" s="4"/>
      <c r="Z8" s="4"/>
      <c r="AA8" s="4"/>
      <c r="AB8" s="4"/>
      <c r="AC8" s="4"/>
      <c r="AD8" s="4"/>
      <c r="AE8" s="4"/>
    </row>
    <row r="9" spans="1:31" s="1" customFormat="1" ht="16.5" customHeight="1" x14ac:dyDescent="0.45">
      <c r="A9" s="10">
        <v>3</v>
      </c>
      <c r="B9" s="2" t="s">
        <v>2</v>
      </c>
      <c r="C9" s="12" t="s">
        <v>18</v>
      </c>
      <c r="D9" s="1">
        <f>(VLOOKUP(C9,Sheet7!B$9:C$12,2,FALSE))</f>
        <v>2</v>
      </c>
      <c r="F9" s="4"/>
      <c r="G9" s="10">
        <v>3</v>
      </c>
      <c r="H9" s="2" t="s">
        <v>39</v>
      </c>
      <c r="I9" s="12" t="s">
        <v>36</v>
      </c>
      <c r="J9" s="1">
        <f>(VLOOKUP(I9,Sheet7!B$19:C$20,2,FALSE))</f>
        <v>2</v>
      </c>
      <c r="K9"/>
      <c r="L9" s="4"/>
      <c r="M9" s="4"/>
      <c r="N9" s="4"/>
      <c r="O9" s="4"/>
      <c r="P9" s="4"/>
      <c r="Q9" s="4"/>
      <c r="R9" s="4"/>
      <c r="S9" s="4"/>
      <c r="T9" s="4"/>
      <c r="U9" s="4"/>
      <c r="V9" s="4"/>
      <c r="W9" s="4"/>
      <c r="X9" s="4"/>
      <c r="Y9" s="4"/>
      <c r="Z9" s="4"/>
      <c r="AA9" s="4"/>
      <c r="AB9" s="4"/>
      <c r="AC9" s="4"/>
      <c r="AD9" s="4"/>
      <c r="AE9" s="4"/>
    </row>
    <row r="10" spans="1:31" s="1" customFormat="1" ht="16.5" customHeight="1" x14ac:dyDescent="0.45">
      <c r="A10" s="10">
        <v>4</v>
      </c>
      <c r="B10" s="2" t="s">
        <v>3</v>
      </c>
      <c r="C10" s="12" t="s">
        <v>19</v>
      </c>
      <c r="D10" s="1">
        <f>(VLOOKUP(C10,Sheet7!B$9:C$12,2,FALSE))</f>
        <v>1</v>
      </c>
      <c r="F10" s="4"/>
      <c r="G10" s="10">
        <v>4</v>
      </c>
      <c r="H10" s="2" t="s">
        <v>44</v>
      </c>
      <c r="I10" s="12" t="s">
        <v>37</v>
      </c>
      <c r="J10" s="1">
        <f>(VLOOKUP(I10,Sheet7!B$19:C$20,2,FALSE))</f>
        <v>1</v>
      </c>
      <c r="K10"/>
      <c r="L10" s="4"/>
      <c r="M10" s="4"/>
      <c r="N10" s="4"/>
      <c r="O10" s="4"/>
      <c r="P10" s="4"/>
      <c r="Q10" s="4"/>
      <c r="R10" s="4"/>
      <c r="S10" s="4"/>
      <c r="T10" s="4"/>
      <c r="U10" s="4"/>
      <c r="V10" s="4"/>
      <c r="W10" s="4"/>
      <c r="X10" s="4"/>
      <c r="Y10" s="4"/>
      <c r="Z10" s="4"/>
      <c r="AA10" s="4"/>
      <c r="AB10" s="4"/>
      <c r="AC10" s="4"/>
      <c r="AD10" s="4"/>
      <c r="AE10" s="4"/>
    </row>
    <row r="11" spans="1:31" s="1" customFormat="1" ht="16.5" customHeight="1" x14ac:dyDescent="0.45">
      <c r="A11" s="10">
        <v>5</v>
      </c>
      <c r="B11" s="2" t="s">
        <v>4</v>
      </c>
      <c r="C11" s="12" t="s">
        <v>18</v>
      </c>
      <c r="D11" s="1">
        <f>(VLOOKUP(C11,Sheet7!B$9:C$12,2,FALSE))</f>
        <v>2</v>
      </c>
      <c r="F11" s="4"/>
      <c r="G11" s="10">
        <v>5</v>
      </c>
      <c r="H11" s="2" t="s">
        <v>40</v>
      </c>
      <c r="I11" s="12" t="s">
        <v>36</v>
      </c>
      <c r="J11" s="1">
        <f>(VLOOKUP(I11,Sheet7!B$19:C$20,2,FALSE))</f>
        <v>2</v>
      </c>
      <c r="K11"/>
      <c r="L11" s="4"/>
      <c r="M11" s="4"/>
      <c r="N11" s="4"/>
      <c r="O11" s="4"/>
      <c r="P11" s="4"/>
      <c r="Q11" s="4"/>
      <c r="R11" s="4"/>
      <c r="S11" s="4"/>
      <c r="T11" s="4"/>
      <c r="U11" s="4"/>
      <c r="V11" s="4"/>
      <c r="W11" s="4"/>
      <c r="X11" s="4"/>
      <c r="Y11" s="4"/>
      <c r="Z11" s="4"/>
      <c r="AA11" s="4"/>
      <c r="AB11" s="4"/>
      <c r="AC11" s="4"/>
      <c r="AD11" s="4"/>
      <c r="AE11" s="4"/>
    </row>
    <row r="12" spans="1:31" s="1" customFormat="1" ht="16.5" customHeight="1" x14ac:dyDescent="0.45">
      <c r="A12" s="10">
        <v>6</v>
      </c>
      <c r="B12" s="2" t="s">
        <v>5</v>
      </c>
      <c r="C12" s="12" t="s">
        <v>18</v>
      </c>
      <c r="D12" s="1">
        <f>(VLOOKUP(C12,Sheet7!B$9:C$12,2,FALSE))</f>
        <v>2</v>
      </c>
      <c r="F12" s="4"/>
      <c r="G12" s="10">
        <v>6</v>
      </c>
      <c r="H12" s="2" t="s">
        <v>41</v>
      </c>
      <c r="I12" s="12" t="s">
        <v>36</v>
      </c>
      <c r="J12" s="1">
        <f>(VLOOKUP(I12,Sheet7!B$19:C$20,2,FALSE))</f>
        <v>2</v>
      </c>
      <c r="K12"/>
      <c r="L12" s="4"/>
      <c r="M12" s="4"/>
      <c r="N12" s="4"/>
      <c r="O12" s="4"/>
      <c r="P12" s="4"/>
      <c r="Q12" s="4"/>
      <c r="R12" s="4"/>
      <c r="S12" s="4"/>
      <c r="T12" s="4"/>
      <c r="U12" s="4"/>
      <c r="V12" s="4"/>
      <c r="W12" s="4"/>
      <c r="X12" s="4"/>
      <c r="Y12" s="4"/>
      <c r="Z12" s="4"/>
      <c r="AA12" s="4"/>
      <c r="AB12" s="4"/>
      <c r="AC12" s="4"/>
      <c r="AD12" s="4"/>
      <c r="AE12" s="4"/>
    </row>
    <row r="13" spans="1:31" s="1" customFormat="1" ht="16.5" customHeight="1" x14ac:dyDescent="0.45">
      <c r="A13" s="10">
        <v>7</v>
      </c>
      <c r="B13" s="2" t="s">
        <v>6</v>
      </c>
      <c r="C13" s="12" t="s">
        <v>17</v>
      </c>
      <c r="D13" s="1">
        <f>(VLOOKUP(C13,Sheet7!B$9:C$12,2,FALSE))</f>
        <v>3</v>
      </c>
      <c r="F13" s="4"/>
      <c r="G13" s="10">
        <v>7</v>
      </c>
      <c r="H13" s="2" t="s">
        <v>42</v>
      </c>
      <c r="I13" s="12" t="s">
        <v>37</v>
      </c>
      <c r="J13" s="1">
        <f>(VLOOKUP(I13,Sheet7!B$19:C$20,2,FALSE))</f>
        <v>1</v>
      </c>
      <c r="L13" s="4"/>
      <c r="M13" s="4"/>
      <c r="N13" s="4"/>
      <c r="O13" s="4"/>
      <c r="P13" s="4"/>
      <c r="Q13" s="4"/>
      <c r="R13" s="4"/>
      <c r="S13" s="4"/>
      <c r="T13" s="4"/>
      <c r="U13" s="4"/>
      <c r="V13" s="4"/>
      <c r="W13" s="4"/>
      <c r="X13" s="4"/>
      <c r="Y13" s="4"/>
      <c r="Z13" s="4"/>
      <c r="AA13" s="4"/>
      <c r="AB13" s="4"/>
      <c r="AC13" s="4"/>
      <c r="AD13" s="4"/>
      <c r="AE13" s="4"/>
    </row>
    <row r="14" spans="1:31" s="1" customFormat="1" ht="16.5" customHeight="1" x14ac:dyDescent="0.45">
      <c r="A14" s="10">
        <v>8</v>
      </c>
      <c r="B14" s="2" t="s">
        <v>7</v>
      </c>
      <c r="C14" s="12" t="s">
        <v>17</v>
      </c>
      <c r="D14" s="1">
        <f>(VLOOKUP(C14,Sheet7!B$9:C$12,2,FALSE))</f>
        <v>3</v>
      </c>
      <c r="F14" s="4"/>
      <c r="G14" s="20">
        <v>8</v>
      </c>
      <c r="H14" s="17" t="s">
        <v>72</v>
      </c>
      <c r="I14" s="15" t="s">
        <v>36</v>
      </c>
      <c r="J14" s="18">
        <f>(VLOOKUP(I14,Sheet7!B$19:C$20,2,FALSE))</f>
        <v>2</v>
      </c>
      <c r="K14" s="18"/>
      <c r="L14" s="4"/>
      <c r="M14" s="4"/>
      <c r="N14" s="4"/>
      <c r="O14" s="4"/>
      <c r="P14" s="4"/>
      <c r="Q14" s="4"/>
      <c r="R14" s="4"/>
      <c r="S14" s="4"/>
      <c r="T14" s="4"/>
      <c r="U14" s="4"/>
      <c r="V14" s="4"/>
      <c r="W14" s="4"/>
      <c r="X14" s="4"/>
      <c r="Y14" s="4"/>
      <c r="Z14" s="4"/>
      <c r="AA14" s="4"/>
      <c r="AB14" s="4"/>
      <c r="AC14" s="4"/>
      <c r="AD14" s="4"/>
      <c r="AE14" s="4"/>
    </row>
    <row r="15" spans="1:31" s="1" customFormat="1" ht="16.5" customHeight="1" x14ac:dyDescent="0.45">
      <c r="A15" s="10">
        <v>9</v>
      </c>
      <c r="B15" s="2" t="s">
        <v>8</v>
      </c>
      <c r="C15" s="12" t="s">
        <v>17</v>
      </c>
      <c r="D15" s="1">
        <f>(VLOOKUP(C15,Sheet7!B$9:C$12,2,FALSE))</f>
        <v>3</v>
      </c>
      <c r="F15" s="4"/>
      <c r="G15" s="17"/>
      <c r="H15" s="18"/>
      <c r="I15" s="18"/>
      <c r="J15" s="18">
        <f>SUM(J7:J14)</f>
        <v>13</v>
      </c>
      <c r="K15" s="18"/>
      <c r="L15" s="4"/>
      <c r="M15" s="4"/>
      <c r="N15" s="4"/>
      <c r="O15" s="4"/>
      <c r="P15" s="4"/>
      <c r="Q15" s="4"/>
      <c r="R15" s="4"/>
      <c r="S15" s="4"/>
      <c r="T15" s="4"/>
      <c r="U15" s="4"/>
      <c r="V15" s="4"/>
      <c r="W15" s="4"/>
      <c r="X15" s="4"/>
      <c r="Y15" s="4"/>
      <c r="Z15" s="4"/>
      <c r="AA15" s="4"/>
      <c r="AB15" s="4"/>
      <c r="AC15" s="4"/>
      <c r="AD15" s="4"/>
      <c r="AE15" s="4"/>
    </row>
    <row r="16" spans="1:31" s="1" customFormat="1" ht="16.5" customHeight="1" x14ac:dyDescent="0.45">
      <c r="A16" s="10">
        <v>10</v>
      </c>
      <c r="B16" s="2" t="s">
        <v>9</v>
      </c>
      <c r="C16" s="12" t="s">
        <v>17</v>
      </c>
      <c r="D16" s="1">
        <f>(VLOOKUP(C16,Sheet7!B$9:C$12,2,FALSE))</f>
        <v>3</v>
      </c>
      <c r="F16" s="4"/>
      <c r="L16" s="4"/>
      <c r="M16" s="4"/>
      <c r="N16" s="4"/>
      <c r="O16" s="4"/>
      <c r="P16" s="4"/>
      <c r="Q16" s="4"/>
      <c r="R16" s="4"/>
      <c r="S16" s="4"/>
      <c r="T16" s="4"/>
      <c r="U16" s="4"/>
      <c r="V16" s="4"/>
      <c r="W16" s="4"/>
      <c r="X16" s="4"/>
      <c r="Y16" s="4"/>
      <c r="Z16" s="4"/>
      <c r="AA16" s="4"/>
      <c r="AB16" s="4"/>
      <c r="AC16" s="4"/>
      <c r="AD16" s="4"/>
      <c r="AE16" s="4"/>
    </row>
    <row r="17" spans="1:31" s="1" customFormat="1" ht="16.5" customHeight="1" x14ac:dyDescent="0.45">
      <c r="A17" s="10">
        <v>11</v>
      </c>
      <c r="B17" s="2" t="s">
        <v>10</v>
      </c>
      <c r="C17" s="12" t="s">
        <v>17</v>
      </c>
      <c r="D17" s="1">
        <f>(VLOOKUP(C17,Sheet7!B$9:C$12,2,FALSE))</f>
        <v>3</v>
      </c>
      <c r="F17" s="4"/>
      <c r="L17" s="4"/>
      <c r="M17" s="4"/>
      <c r="N17" s="4"/>
      <c r="O17" s="4"/>
      <c r="P17" s="4"/>
      <c r="Q17" s="4"/>
      <c r="R17" s="4"/>
      <c r="S17" s="4"/>
      <c r="T17" s="4"/>
      <c r="U17" s="4"/>
      <c r="V17" s="4"/>
      <c r="W17" s="4"/>
      <c r="X17" s="4"/>
      <c r="Y17" s="4"/>
      <c r="Z17" s="4"/>
      <c r="AA17" s="4"/>
      <c r="AB17" s="4"/>
      <c r="AC17" s="4"/>
      <c r="AD17" s="4"/>
      <c r="AE17" s="4"/>
    </row>
    <row r="18" spans="1:31" ht="16.5" customHeight="1" x14ac:dyDescent="0.45">
      <c r="A18" s="10">
        <v>12</v>
      </c>
      <c r="B18" s="2" t="s">
        <v>11</v>
      </c>
      <c r="C18" s="12" t="s">
        <v>17</v>
      </c>
      <c r="D18" s="1">
        <f>(VLOOKUP(C18,Sheet7!B$9:C$12,2,FALSE))</f>
        <v>3</v>
      </c>
      <c r="E18" s="1"/>
      <c r="F18" s="4"/>
      <c r="G18" s="23">
        <v>4</v>
      </c>
      <c r="H18" s="24" t="s">
        <v>145</v>
      </c>
      <c r="I18" s="25"/>
      <c r="J18" s="25"/>
      <c r="K18" s="25"/>
    </row>
    <row r="19" spans="1:31" ht="16.5" customHeight="1" x14ac:dyDescent="0.65">
      <c r="A19" s="10">
        <v>13</v>
      </c>
      <c r="B19" s="2" t="s">
        <v>12</v>
      </c>
      <c r="C19" s="12" t="s">
        <v>17</v>
      </c>
      <c r="D19" s="1">
        <f>(VLOOKUP(C19,Sheet7!B$9:C$12,2,FALSE))</f>
        <v>3</v>
      </c>
      <c r="G19" s="26"/>
      <c r="H19" s="27"/>
      <c r="I19" s="28" t="s">
        <v>27</v>
      </c>
      <c r="J19" s="26"/>
      <c r="K19" s="26"/>
    </row>
    <row r="20" spans="1:31" ht="16.5" customHeight="1" x14ac:dyDescent="0.45">
      <c r="A20" s="10">
        <v>14</v>
      </c>
      <c r="B20" s="2" t="s">
        <v>13</v>
      </c>
      <c r="C20" s="12" t="s">
        <v>17</v>
      </c>
      <c r="D20" s="1">
        <f>(VLOOKUP(C20,Sheet7!B$9:C$12,2,FALSE))</f>
        <v>3</v>
      </c>
      <c r="G20" s="7" t="s">
        <v>23</v>
      </c>
      <c r="H20" s="8" t="s">
        <v>29</v>
      </c>
      <c r="I20" s="8" t="s">
        <v>30</v>
      </c>
      <c r="J20" s="8" t="s">
        <v>21</v>
      </c>
      <c r="K20" s="9" t="s">
        <v>22</v>
      </c>
    </row>
    <row r="21" spans="1:31" ht="16.5" customHeight="1" x14ac:dyDescent="0.45">
      <c r="A21" s="20">
        <v>15</v>
      </c>
      <c r="B21" s="17" t="s">
        <v>14</v>
      </c>
      <c r="C21" s="15" t="s">
        <v>17</v>
      </c>
      <c r="D21" s="18">
        <f>(VLOOKUP(C21,Sheet7!B$9:C$12,2,FALSE))</f>
        <v>3</v>
      </c>
      <c r="E21" s="18"/>
      <c r="G21" s="10">
        <v>1</v>
      </c>
      <c r="H21" t="s">
        <v>70</v>
      </c>
      <c r="I21" s="12" t="s">
        <v>67</v>
      </c>
      <c r="J21" s="1">
        <f>(VLOOKUP(I21,Sheet7!B$27:C$28,2,FALSE))</f>
        <v>2</v>
      </c>
    </row>
    <row r="22" spans="1:31" ht="16.5" customHeight="1" x14ac:dyDescent="0.45">
      <c r="A22" s="18"/>
      <c r="B22" s="18"/>
      <c r="C22" s="18"/>
      <c r="D22" s="18">
        <f>SUM(D7:D21)</f>
        <v>36</v>
      </c>
      <c r="E22" s="18"/>
      <c r="G22" s="10">
        <v>2</v>
      </c>
      <c r="H22" t="s">
        <v>71</v>
      </c>
      <c r="I22" s="12" t="s">
        <v>67</v>
      </c>
      <c r="J22" s="1">
        <f>(VLOOKUP(I22,Sheet7!B$27:C$28,2,FALSE))</f>
        <v>2</v>
      </c>
      <c r="K22" t="s">
        <v>175</v>
      </c>
    </row>
    <row r="23" spans="1:31" ht="16.5" customHeight="1" x14ac:dyDescent="0.45">
      <c r="G23" s="10">
        <v>3</v>
      </c>
      <c r="H23" s="2" t="s">
        <v>73</v>
      </c>
      <c r="I23" s="12" t="s">
        <v>67</v>
      </c>
      <c r="J23" s="1">
        <f>(VLOOKUP(I23,Sheet7!B$27:C$28,2,FALSE))</f>
        <v>2</v>
      </c>
    </row>
    <row r="24" spans="1:31" ht="16.5" customHeight="1" x14ac:dyDescent="0.45">
      <c r="G24" s="10">
        <v>4</v>
      </c>
      <c r="H24" t="s">
        <v>75</v>
      </c>
      <c r="I24" s="12" t="s">
        <v>67</v>
      </c>
      <c r="J24" s="1">
        <f>(VLOOKUP(I24,Sheet7!B$27:C$28,2,FALSE))</f>
        <v>2</v>
      </c>
    </row>
    <row r="25" spans="1:31" ht="16.5" customHeight="1" x14ac:dyDescent="0.45">
      <c r="A25" s="23">
        <v>3</v>
      </c>
      <c r="B25" s="24" t="s">
        <v>28</v>
      </c>
      <c r="C25" s="25"/>
      <c r="D25" s="25"/>
      <c r="E25" s="25"/>
      <c r="G25" s="10">
        <v>5</v>
      </c>
      <c r="H25" t="s">
        <v>146</v>
      </c>
      <c r="I25" s="55"/>
      <c r="J25" s="1"/>
      <c r="K25" t="s">
        <v>173</v>
      </c>
    </row>
    <row r="26" spans="1:31" ht="16.5" customHeight="1" x14ac:dyDescent="0.65">
      <c r="A26" s="26"/>
      <c r="B26" s="27"/>
      <c r="C26" s="28" t="s">
        <v>27</v>
      </c>
      <c r="D26" s="26"/>
      <c r="E26" s="26"/>
      <c r="G26" s="10">
        <v>6</v>
      </c>
      <c r="H26" t="s">
        <v>143</v>
      </c>
      <c r="I26" s="55"/>
      <c r="J26" s="1"/>
      <c r="K26" s="39" t="s">
        <v>176</v>
      </c>
    </row>
    <row r="27" spans="1:31" ht="16.5" customHeight="1" x14ac:dyDescent="0.45">
      <c r="A27" s="7" t="s">
        <v>23</v>
      </c>
      <c r="B27" s="8" t="s">
        <v>29</v>
      </c>
      <c r="C27" s="8" t="s">
        <v>30</v>
      </c>
      <c r="D27" s="8" t="s">
        <v>21</v>
      </c>
      <c r="E27" s="9" t="s">
        <v>22</v>
      </c>
      <c r="G27" s="10">
        <v>7</v>
      </c>
      <c r="H27" t="s">
        <v>144</v>
      </c>
      <c r="I27" s="55"/>
      <c r="J27" s="1"/>
      <c r="K27" s="39" t="s">
        <v>176</v>
      </c>
    </row>
    <row r="28" spans="1:31" ht="16.5" customHeight="1" x14ac:dyDescent="0.45">
      <c r="A28" s="10">
        <v>1</v>
      </c>
      <c r="B28" t="s">
        <v>142</v>
      </c>
      <c r="C28" s="12" t="s">
        <v>37</v>
      </c>
      <c r="D28" s="1">
        <f>(VLOOKUP(C28,Sheet7!B$19:C$20,2,FALSE))</f>
        <v>1</v>
      </c>
      <c r="G28" s="20">
        <v>8</v>
      </c>
      <c r="H28" s="18" t="s">
        <v>74</v>
      </c>
      <c r="I28" s="15" t="s">
        <v>67</v>
      </c>
      <c r="J28" s="18">
        <f>(VLOOKUP(I28,Sheet7!B$27:C$28,2,FALSE))</f>
        <v>2</v>
      </c>
      <c r="K28" s="18"/>
    </row>
    <row r="29" spans="1:31" ht="16.5" customHeight="1" x14ac:dyDescent="0.45">
      <c r="A29" s="10">
        <v>2</v>
      </c>
      <c r="B29" s="2" t="s">
        <v>31</v>
      </c>
      <c r="C29" s="12" t="s">
        <v>36</v>
      </c>
      <c r="D29" s="1">
        <f>(VLOOKUP(C29,Sheet7!B$19:C$20,2,FALSE))</f>
        <v>2</v>
      </c>
      <c r="E29" s="1"/>
      <c r="G29" s="16"/>
      <c r="H29" s="16"/>
      <c r="I29" s="16"/>
      <c r="J29" s="16">
        <f>SUM(J21:J28)</f>
        <v>10</v>
      </c>
      <c r="K29" s="16"/>
    </row>
    <row r="30" spans="1:31" ht="16.5" customHeight="1" x14ac:dyDescent="0.45">
      <c r="A30" s="10">
        <v>3</v>
      </c>
      <c r="B30" s="2" t="s">
        <v>32</v>
      </c>
      <c r="C30" s="12" t="s">
        <v>36</v>
      </c>
      <c r="D30" s="1">
        <f>(VLOOKUP(C30,Sheet7!B$19:C$20,2,FALSE))</f>
        <v>2</v>
      </c>
      <c r="E30" s="1"/>
    </row>
    <row r="31" spans="1:31" ht="16.5" customHeight="1" x14ac:dyDescent="0.45">
      <c r="A31" s="10">
        <v>4</v>
      </c>
      <c r="B31" s="2" t="s">
        <v>33</v>
      </c>
      <c r="C31" s="12" t="s">
        <v>36</v>
      </c>
      <c r="D31" s="1">
        <f>(VLOOKUP(C31,Sheet7!B$19:C$20,2,FALSE))</f>
        <v>2</v>
      </c>
      <c r="E31" s="1"/>
    </row>
    <row r="32" spans="1:31" ht="16.5" customHeight="1" x14ac:dyDescent="0.45">
      <c r="A32" s="20">
        <v>5</v>
      </c>
      <c r="B32" s="2" t="s">
        <v>34</v>
      </c>
      <c r="C32" s="12" t="s">
        <v>36</v>
      </c>
      <c r="D32" s="1">
        <f>(VLOOKUP(C32,Sheet7!B$19:C$20,2,FALSE))</f>
        <v>2</v>
      </c>
      <c r="E32" s="1"/>
    </row>
    <row r="33" spans="1:5" ht="16.5" customHeight="1" x14ac:dyDescent="0.45">
      <c r="A33" s="10">
        <v>6</v>
      </c>
      <c r="B33" s="17" t="s">
        <v>35</v>
      </c>
      <c r="C33" s="15" t="s">
        <v>36</v>
      </c>
      <c r="D33" s="18">
        <f>(VLOOKUP(C33,Sheet7!B$19:C$20,2,FALSE))</f>
        <v>2</v>
      </c>
      <c r="E33" s="18"/>
    </row>
    <row r="34" spans="1:5" ht="16.5" customHeight="1" x14ac:dyDescent="0.45">
      <c r="A34" s="16"/>
      <c r="B34" s="16"/>
      <c r="C34" s="16"/>
      <c r="D34" s="16">
        <f>SUM(D28:D33)</f>
        <v>11</v>
      </c>
      <c r="E34" s="16"/>
    </row>
  </sheetData>
  <mergeCells count="2">
    <mergeCell ref="A2:K2"/>
    <mergeCell ref="A1:J1"/>
  </mergeCells>
  <phoneticPr fontId="10" type="noConversion"/>
  <pageMargins left="0.7" right="0.7" top="0.75" bottom="0.75" header="0.3" footer="0.3"/>
  <pageSetup orientation="portrait" r:id="rId1"/>
  <ignoredErrors>
    <ignoredError sqref="D22" evalError="1"/>
  </ignoredErrors>
  <extLst>
    <ext xmlns:x14="http://schemas.microsoft.com/office/spreadsheetml/2009/9/main" uri="{CCE6A557-97BC-4b89-ADB6-D9C93CAAB3DF}">
      <x14:dataValidations xmlns:xm="http://schemas.microsoft.com/office/excel/2006/main" count="4">
        <x14:dataValidation type="list" allowBlank="1" showInputMessage="1" showErrorMessage="1" xr:uid="{CB4038EB-51F7-4AF5-95B1-55EDD42CEB35}">
          <x14:formula1>
            <xm:f>Sheet7!$B$3:$B$6</xm:f>
          </x14:formula1>
          <xm:sqref>C7:C21</xm:sqref>
        </x14:dataValidation>
        <x14:dataValidation type="list" allowBlank="1" showInputMessage="1" showErrorMessage="1" xr:uid="{4DD2C30D-D84D-4B33-9018-ECB6321BF332}">
          <x14:formula1>
            <xm:f>Sheet7!$B$15:$B$16</xm:f>
          </x14:formula1>
          <xm:sqref>C28:C33 I7:I14</xm:sqref>
        </x14:dataValidation>
        <x14:dataValidation type="list" allowBlank="1" showInputMessage="1" showErrorMessage="1" xr:uid="{F2E6827F-3302-4140-A879-F4977F708F29}">
          <x14:formula1>
            <xm:f>Sheet7!$B$23:$B$24</xm:f>
          </x14:formula1>
          <xm:sqref>I28 I22:I24</xm:sqref>
        </x14:dataValidation>
        <x14:dataValidation type="list" allowBlank="1" showInputMessage="1" showErrorMessage="1" xr:uid="{55AA2F00-1AC8-4F6E-8D02-19871263979D}">
          <x14:formula1>
            <xm:f>Sheet7!$B$27:$B$28</xm:f>
          </x14:formula1>
          <xm:sqref>I21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9DB7F-5F2D-4C99-A3C3-6D9E23F9AD3A}">
  <dimension ref="A1:S63"/>
  <sheetViews>
    <sheetView showGridLines="0" topLeftCell="A28" zoomScale="148" zoomScaleNormal="148" workbookViewId="0">
      <selection activeCell="A30" sqref="A30:G30"/>
    </sheetView>
  </sheetViews>
  <sheetFormatPr defaultRowHeight="14.25" x14ac:dyDescent="0.45"/>
  <cols>
    <col min="1" max="1" width="19.73046875" customWidth="1"/>
    <col min="2" max="2" width="10.46484375" bestFit="1" customWidth="1"/>
    <col min="3" max="3" width="10.73046875" customWidth="1"/>
    <col min="4" max="5" width="15.73046875" bestFit="1" customWidth="1"/>
    <col min="7" max="7" width="9" customWidth="1"/>
    <col min="8" max="8" width="3" style="14" customWidth="1"/>
    <col min="9" max="9" width="9.265625" customWidth="1"/>
    <col min="17" max="18" width="6.19921875" customWidth="1"/>
    <col min="19" max="19" width="3.796875" style="42" customWidth="1"/>
  </cols>
  <sheetData>
    <row r="1" spans="1:18" ht="44.55" customHeight="1" x14ac:dyDescent="0.45">
      <c r="A1" s="67" t="s">
        <v>102</v>
      </c>
      <c r="B1" s="67"/>
      <c r="C1" s="67"/>
      <c r="D1" s="67"/>
      <c r="E1" s="67"/>
      <c r="F1" s="67"/>
      <c r="G1" s="67"/>
      <c r="H1" s="40"/>
      <c r="I1" s="67" t="s">
        <v>102</v>
      </c>
      <c r="J1" s="67"/>
      <c r="K1" s="67"/>
      <c r="L1" s="67"/>
      <c r="M1" s="67"/>
      <c r="N1" s="67"/>
      <c r="O1" s="67"/>
      <c r="P1" s="67"/>
      <c r="Q1" s="67"/>
      <c r="R1" s="67"/>
    </row>
    <row r="2" spans="1:18" ht="14.55" customHeight="1" x14ac:dyDescent="0.45">
      <c r="A2" s="68" t="s">
        <v>15</v>
      </c>
      <c r="B2" s="68"/>
      <c r="C2" s="68"/>
      <c r="D2" s="68"/>
      <c r="E2" s="68"/>
      <c r="F2" s="68"/>
      <c r="G2" s="68"/>
      <c r="H2" s="41"/>
      <c r="I2" s="68" t="s">
        <v>28</v>
      </c>
      <c r="J2" s="68"/>
      <c r="K2" s="68"/>
      <c r="L2" s="68"/>
      <c r="M2" s="68"/>
      <c r="N2" s="68"/>
      <c r="O2" s="68"/>
      <c r="P2" s="68"/>
      <c r="Q2" s="68"/>
      <c r="R2" s="68"/>
    </row>
    <row r="3" spans="1:18" ht="67.5" customHeight="1" x14ac:dyDescent="0.45">
      <c r="A3" s="66" t="s">
        <v>101</v>
      </c>
      <c r="B3" s="66"/>
      <c r="C3" s="66"/>
      <c r="D3" s="66"/>
      <c r="E3" s="66"/>
      <c r="F3" s="66"/>
      <c r="G3" s="66"/>
      <c r="H3" s="42"/>
      <c r="I3" s="66" t="s">
        <v>109</v>
      </c>
      <c r="J3" s="66"/>
      <c r="K3" s="66"/>
      <c r="L3" s="66"/>
      <c r="M3" s="66"/>
      <c r="N3" s="66"/>
      <c r="O3" s="66"/>
      <c r="P3" s="66"/>
      <c r="Q3" s="66"/>
      <c r="R3" s="66"/>
    </row>
    <row r="4" spans="1:18" ht="61.5" customHeight="1" x14ac:dyDescent="0.45">
      <c r="A4" s="66" t="s">
        <v>82</v>
      </c>
      <c r="B4" s="66"/>
      <c r="C4" s="66"/>
      <c r="D4" s="66"/>
      <c r="E4" s="66"/>
      <c r="F4" s="66"/>
      <c r="G4" s="66"/>
      <c r="H4" s="42"/>
      <c r="I4" s="66"/>
      <c r="J4" s="66"/>
      <c r="K4" s="66"/>
      <c r="L4" s="66"/>
      <c r="M4" s="66"/>
      <c r="N4" s="66"/>
      <c r="O4" s="66"/>
      <c r="P4" s="66"/>
      <c r="Q4" s="66"/>
      <c r="R4" s="66"/>
    </row>
    <row r="5" spans="1:18" ht="108" customHeight="1" x14ac:dyDescent="0.45">
      <c r="A5" s="66" t="s">
        <v>93</v>
      </c>
      <c r="B5" s="66"/>
      <c r="C5" s="66"/>
      <c r="D5" s="66"/>
      <c r="E5" s="66"/>
      <c r="F5" s="66"/>
      <c r="G5" s="66"/>
      <c r="H5" s="42"/>
      <c r="I5" s="66"/>
      <c r="J5" s="66"/>
      <c r="K5" s="66"/>
      <c r="L5" s="66"/>
      <c r="M5" s="66"/>
      <c r="N5" s="66"/>
      <c r="O5" s="66"/>
      <c r="P5" s="66"/>
      <c r="Q5" s="66"/>
      <c r="R5" s="66"/>
    </row>
    <row r="6" spans="1:18" ht="30" customHeight="1" x14ac:dyDescent="0.45">
      <c r="A6" s="66" t="s">
        <v>94</v>
      </c>
      <c r="B6" s="66"/>
      <c r="C6" s="66"/>
      <c r="D6" s="66"/>
      <c r="E6" s="66"/>
      <c r="F6" s="66"/>
      <c r="G6" s="66"/>
      <c r="H6" s="42"/>
      <c r="I6" s="66"/>
      <c r="J6" s="66"/>
      <c r="K6" s="66"/>
      <c r="L6" s="66"/>
      <c r="M6" s="66"/>
      <c r="N6" s="66"/>
      <c r="O6" s="66"/>
      <c r="P6" s="66"/>
      <c r="Q6" s="66"/>
      <c r="R6" s="66"/>
    </row>
    <row r="7" spans="1:18" ht="48" customHeight="1" x14ac:dyDescent="0.45">
      <c r="A7" s="66" t="s">
        <v>95</v>
      </c>
      <c r="B7" s="66"/>
      <c r="C7" s="66"/>
      <c r="D7" s="66"/>
      <c r="E7" s="66"/>
      <c r="F7" s="66"/>
      <c r="G7" s="66"/>
      <c r="H7" s="42"/>
      <c r="I7" s="66" t="s">
        <v>110</v>
      </c>
      <c r="J7" s="66"/>
      <c r="K7" s="66"/>
      <c r="L7" s="66"/>
      <c r="M7" s="66"/>
      <c r="N7" s="66"/>
      <c r="O7" s="66"/>
      <c r="P7" s="66"/>
      <c r="Q7" s="66"/>
      <c r="R7" s="66"/>
    </row>
    <row r="8" spans="1:18" ht="48" customHeight="1" x14ac:dyDescent="0.45">
      <c r="A8" s="66" t="s">
        <v>96</v>
      </c>
      <c r="B8" s="66"/>
      <c r="C8" s="66"/>
      <c r="D8" s="66"/>
      <c r="E8" s="66"/>
      <c r="F8" s="66"/>
      <c r="G8" s="66"/>
      <c r="H8" s="42"/>
      <c r="I8" s="66"/>
      <c r="J8" s="66"/>
      <c r="K8" s="66"/>
      <c r="L8" s="66"/>
      <c r="M8" s="66"/>
      <c r="N8" s="66"/>
      <c r="O8" s="66"/>
      <c r="P8" s="66"/>
      <c r="Q8" s="66"/>
      <c r="R8" s="66"/>
    </row>
    <row r="9" spans="1:18" ht="81" customHeight="1" x14ac:dyDescent="0.45">
      <c r="A9" s="66" t="s">
        <v>97</v>
      </c>
      <c r="B9" s="66"/>
      <c r="C9" s="66"/>
      <c r="D9" s="66"/>
      <c r="E9" s="66"/>
      <c r="F9" s="66"/>
      <c r="G9" s="66"/>
      <c r="H9" s="42"/>
      <c r="I9" s="66" t="s">
        <v>111</v>
      </c>
      <c r="J9" s="66"/>
      <c r="K9" s="66"/>
      <c r="L9" s="66"/>
      <c r="M9" s="66"/>
      <c r="N9" s="66"/>
      <c r="O9" s="66"/>
      <c r="P9" s="66"/>
      <c r="Q9" s="66"/>
      <c r="R9" s="66"/>
    </row>
    <row r="10" spans="1:18" ht="64.5" customHeight="1" x14ac:dyDescent="0.45">
      <c r="A10" s="66" t="s">
        <v>98</v>
      </c>
      <c r="B10" s="66"/>
      <c r="C10" s="66"/>
      <c r="D10" s="66"/>
      <c r="E10" s="66"/>
      <c r="F10" s="66"/>
      <c r="G10" s="66"/>
      <c r="H10" s="42"/>
      <c r="I10" s="66" t="s">
        <v>112</v>
      </c>
      <c r="J10" s="66"/>
      <c r="K10" s="66"/>
      <c r="L10" s="66"/>
      <c r="M10" s="66"/>
      <c r="N10" s="66"/>
      <c r="O10" s="66"/>
      <c r="P10" s="66"/>
      <c r="Q10" s="66"/>
      <c r="R10" s="66"/>
    </row>
    <row r="11" spans="1:18" ht="48" customHeight="1" x14ac:dyDescent="0.45">
      <c r="A11" s="66" t="s">
        <v>99</v>
      </c>
      <c r="B11" s="66"/>
      <c r="C11" s="66"/>
      <c r="D11" s="66"/>
      <c r="E11" s="66"/>
      <c r="F11" s="66"/>
      <c r="G11" s="66"/>
      <c r="H11" s="42"/>
      <c r="I11" s="66" t="s">
        <v>113</v>
      </c>
      <c r="J11" s="66"/>
      <c r="K11" s="66"/>
      <c r="L11" s="66"/>
      <c r="M11" s="66"/>
      <c r="N11" s="66"/>
      <c r="O11" s="66"/>
      <c r="P11" s="66"/>
      <c r="Q11" s="66"/>
      <c r="R11" s="66"/>
    </row>
    <row r="12" spans="1:18" ht="77.25" customHeight="1" x14ac:dyDescent="0.45">
      <c r="A12" s="66" t="s">
        <v>106</v>
      </c>
      <c r="B12" s="66"/>
      <c r="C12" s="66"/>
      <c r="D12" s="66"/>
      <c r="E12" s="66"/>
      <c r="F12" s="66"/>
      <c r="G12" s="66"/>
      <c r="H12" s="42"/>
      <c r="I12" s="66" t="s">
        <v>114</v>
      </c>
      <c r="J12" s="66"/>
      <c r="K12" s="66"/>
      <c r="L12" s="66"/>
      <c r="M12" s="66"/>
      <c r="N12" s="66"/>
      <c r="O12" s="66"/>
      <c r="P12" s="66"/>
      <c r="Q12" s="66"/>
      <c r="R12" s="66"/>
    </row>
    <row r="13" spans="1:18" ht="29.25" customHeight="1" x14ac:dyDescent="0.45">
      <c r="A13" s="66" t="s">
        <v>83</v>
      </c>
      <c r="B13" s="66"/>
      <c r="C13" s="66"/>
      <c r="D13" s="66"/>
      <c r="E13" s="66"/>
      <c r="F13" s="66"/>
      <c r="G13" s="66"/>
      <c r="H13" s="42"/>
      <c r="I13" s="66" t="s">
        <v>115</v>
      </c>
      <c r="J13" s="66"/>
      <c r="K13" s="66"/>
      <c r="L13" s="66"/>
      <c r="M13" s="66"/>
      <c r="N13" s="66"/>
      <c r="O13" s="66"/>
      <c r="P13" s="66"/>
      <c r="Q13" s="66"/>
      <c r="R13" s="66"/>
    </row>
    <row r="14" spans="1:18" ht="13.5" customHeight="1" x14ac:dyDescent="0.45">
      <c r="H14" s="43"/>
    </row>
    <row r="15" spans="1:18" ht="14.55" customHeight="1" x14ac:dyDescent="0.45">
      <c r="A15" s="68" t="s">
        <v>45</v>
      </c>
      <c r="B15" s="68"/>
      <c r="C15" s="68"/>
      <c r="D15" s="68"/>
      <c r="E15" s="68"/>
      <c r="F15" s="68"/>
      <c r="G15" s="68"/>
      <c r="H15" s="41"/>
      <c r="I15" s="68" t="s">
        <v>107</v>
      </c>
      <c r="J15" s="68"/>
      <c r="K15" s="68"/>
      <c r="L15" s="68"/>
      <c r="M15" s="68"/>
      <c r="N15" s="68"/>
      <c r="O15" s="68"/>
      <c r="P15" s="68"/>
      <c r="Q15" s="68"/>
      <c r="R15" s="68"/>
    </row>
    <row r="16" spans="1:18" ht="111" customHeight="1" x14ac:dyDescent="0.45">
      <c r="A16" s="66" t="s">
        <v>126</v>
      </c>
      <c r="B16" s="66"/>
      <c r="C16" s="66"/>
      <c r="D16" s="66"/>
      <c r="E16" s="66"/>
      <c r="F16" s="66"/>
      <c r="G16" s="66"/>
      <c r="H16" s="43"/>
      <c r="I16" s="66" t="s">
        <v>108</v>
      </c>
      <c r="J16" s="66"/>
      <c r="K16" s="66"/>
      <c r="L16" s="66"/>
      <c r="M16" s="66"/>
      <c r="N16" s="66"/>
      <c r="O16" s="66"/>
      <c r="P16" s="66"/>
      <c r="Q16" s="66"/>
      <c r="R16" s="66"/>
    </row>
    <row r="17" spans="1:18" ht="78.75" customHeight="1" x14ac:dyDescent="0.45">
      <c r="A17" s="66" t="s">
        <v>128</v>
      </c>
      <c r="B17" s="66"/>
      <c r="C17" s="66"/>
      <c r="D17" s="66"/>
      <c r="E17" s="66"/>
      <c r="F17" s="66"/>
      <c r="G17" s="66"/>
      <c r="H17" s="43"/>
      <c r="I17" s="66" t="s">
        <v>103</v>
      </c>
      <c r="J17" s="66"/>
      <c r="K17" s="66"/>
      <c r="L17" s="66"/>
      <c r="M17" s="66"/>
      <c r="N17" s="66"/>
      <c r="O17" s="66"/>
      <c r="P17" s="66"/>
      <c r="Q17" s="66"/>
      <c r="R17" s="66"/>
    </row>
    <row r="18" spans="1:18" ht="49.5" customHeight="1" x14ac:dyDescent="0.45">
      <c r="A18" s="66" t="s">
        <v>127</v>
      </c>
      <c r="B18" s="66"/>
      <c r="C18" s="66"/>
      <c r="D18" s="66"/>
      <c r="E18" s="66"/>
      <c r="F18" s="66"/>
      <c r="G18" s="66"/>
      <c r="H18" s="43"/>
      <c r="I18" s="66" t="s">
        <v>104</v>
      </c>
      <c r="J18" s="66"/>
      <c r="K18" s="66"/>
      <c r="L18" s="66"/>
      <c r="M18" s="66"/>
      <c r="N18" s="66"/>
      <c r="O18" s="66"/>
      <c r="P18" s="66"/>
      <c r="Q18" s="66"/>
      <c r="R18" s="66"/>
    </row>
    <row r="19" spans="1:18" ht="34.049999999999997" customHeight="1" x14ac:dyDescent="0.45">
      <c r="A19" s="66" t="s">
        <v>129</v>
      </c>
      <c r="B19" s="66"/>
      <c r="C19" s="66"/>
      <c r="D19" s="66"/>
      <c r="E19" s="66"/>
      <c r="F19" s="66"/>
      <c r="G19" s="66"/>
      <c r="H19" s="43"/>
      <c r="I19" s="66" t="s">
        <v>84</v>
      </c>
      <c r="J19" s="66"/>
      <c r="K19" s="66"/>
      <c r="L19" s="66"/>
      <c r="M19" s="66"/>
      <c r="N19" s="66"/>
      <c r="O19" s="66"/>
      <c r="P19" s="66"/>
      <c r="Q19" s="66"/>
      <c r="R19" s="66"/>
    </row>
    <row r="20" spans="1:18" ht="35.25" customHeight="1" x14ac:dyDescent="0.45">
      <c r="A20" s="66" t="s">
        <v>130</v>
      </c>
      <c r="B20" s="66"/>
      <c r="C20" s="66"/>
      <c r="D20" s="66"/>
      <c r="E20" s="66"/>
      <c r="F20" s="66"/>
      <c r="G20" s="66"/>
      <c r="H20" s="43"/>
      <c r="I20" s="66" t="s">
        <v>85</v>
      </c>
      <c r="J20" s="66"/>
      <c r="K20" s="66"/>
      <c r="L20" s="66"/>
      <c r="M20" s="66"/>
      <c r="N20" s="66"/>
      <c r="O20" s="66"/>
      <c r="P20" s="66"/>
      <c r="Q20" s="66"/>
      <c r="R20" s="66"/>
    </row>
    <row r="21" spans="1:18" ht="48.7" customHeight="1" x14ac:dyDescent="0.45">
      <c r="A21" s="66" t="s">
        <v>131</v>
      </c>
      <c r="B21" s="66"/>
      <c r="C21" s="66"/>
      <c r="D21" s="66"/>
      <c r="E21" s="66"/>
      <c r="F21" s="66"/>
      <c r="G21" s="66"/>
      <c r="H21" s="43"/>
      <c r="I21" s="66" t="s">
        <v>86</v>
      </c>
      <c r="J21" s="66"/>
      <c r="K21" s="66"/>
      <c r="L21" s="66"/>
      <c r="M21" s="66"/>
      <c r="N21" s="66"/>
      <c r="O21" s="66"/>
      <c r="P21" s="66"/>
      <c r="Q21" s="66"/>
      <c r="R21" s="66"/>
    </row>
    <row r="22" spans="1:18" ht="62.25" customHeight="1" x14ac:dyDescent="0.45">
      <c r="A22" s="66" t="s">
        <v>132</v>
      </c>
      <c r="B22" s="66"/>
      <c r="C22" s="66"/>
      <c r="D22" s="66"/>
      <c r="E22" s="66"/>
      <c r="F22" s="66"/>
      <c r="G22" s="66"/>
      <c r="H22" s="43"/>
      <c r="I22" s="66" t="s">
        <v>87</v>
      </c>
      <c r="J22" s="66"/>
      <c r="K22" s="66"/>
      <c r="L22" s="66"/>
      <c r="M22" s="66"/>
      <c r="N22" s="66"/>
      <c r="O22" s="66"/>
      <c r="P22" s="66"/>
      <c r="Q22" s="66"/>
      <c r="R22" s="66"/>
    </row>
    <row r="23" spans="1:18" ht="80.25" customHeight="1" x14ac:dyDescent="0.45">
      <c r="A23" s="66" t="s">
        <v>133</v>
      </c>
      <c r="B23" s="66"/>
      <c r="C23" s="66"/>
      <c r="D23" s="66"/>
      <c r="E23" s="66"/>
      <c r="F23" s="66"/>
      <c r="G23" s="66"/>
      <c r="H23" s="43"/>
      <c r="I23" s="66" t="s">
        <v>88</v>
      </c>
      <c r="J23" s="66"/>
      <c r="K23" s="66"/>
      <c r="L23" s="66"/>
      <c r="M23" s="66"/>
      <c r="N23" s="66"/>
      <c r="O23" s="66"/>
      <c r="P23" s="66"/>
      <c r="Q23" s="66"/>
      <c r="R23" s="66"/>
    </row>
    <row r="24" spans="1:18" ht="51" customHeight="1" x14ac:dyDescent="0.45">
      <c r="A24" s="66" t="s">
        <v>134</v>
      </c>
      <c r="B24" s="66"/>
      <c r="C24" s="66"/>
      <c r="D24" s="66"/>
      <c r="E24" s="66"/>
      <c r="F24" s="66"/>
      <c r="G24" s="66"/>
      <c r="H24" s="43"/>
      <c r="I24" s="66" t="s">
        <v>89</v>
      </c>
      <c r="J24" s="66"/>
      <c r="K24" s="66"/>
      <c r="L24" s="66"/>
      <c r="M24" s="66"/>
      <c r="N24" s="66"/>
      <c r="O24" s="66"/>
      <c r="P24" s="66"/>
      <c r="Q24" s="66"/>
      <c r="R24" s="66"/>
    </row>
    <row r="25" spans="1:18" ht="48" customHeight="1" x14ac:dyDescent="0.45">
      <c r="A25" s="66" t="s">
        <v>135</v>
      </c>
      <c r="B25" s="66"/>
      <c r="C25" s="66"/>
      <c r="D25" s="66"/>
      <c r="E25" s="66"/>
      <c r="F25" s="66"/>
      <c r="G25" s="66"/>
      <c r="H25" s="43"/>
      <c r="I25" s="66" t="s">
        <v>90</v>
      </c>
      <c r="J25" s="66"/>
      <c r="K25" s="66"/>
      <c r="L25" s="66"/>
      <c r="M25" s="66"/>
      <c r="N25" s="66"/>
      <c r="O25" s="66"/>
      <c r="P25" s="66"/>
      <c r="Q25" s="66"/>
      <c r="R25" s="66"/>
    </row>
    <row r="26" spans="1:18" ht="36" customHeight="1" x14ac:dyDescent="0.45">
      <c r="A26" s="66" t="s">
        <v>136</v>
      </c>
      <c r="B26" s="66"/>
      <c r="C26" s="66"/>
      <c r="D26" s="66"/>
      <c r="E26" s="66"/>
      <c r="F26" s="66"/>
      <c r="G26" s="66"/>
      <c r="H26" s="43"/>
      <c r="I26" s="66" t="s">
        <v>91</v>
      </c>
      <c r="J26" s="66"/>
      <c r="K26" s="66"/>
      <c r="L26" s="66"/>
      <c r="M26" s="66"/>
      <c r="N26" s="66"/>
      <c r="O26" s="66"/>
      <c r="P26" s="66"/>
      <c r="Q26" s="66"/>
      <c r="R26" s="66"/>
    </row>
    <row r="27" spans="1:18" ht="59.25" customHeight="1" x14ac:dyDescent="0.45">
      <c r="A27" s="66" t="s">
        <v>137</v>
      </c>
      <c r="B27" s="66"/>
      <c r="C27" s="66"/>
      <c r="D27" s="66"/>
      <c r="E27" s="66"/>
      <c r="F27" s="66"/>
      <c r="G27" s="66"/>
      <c r="H27" s="43"/>
      <c r="I27" s="66" t="s">
        <v>92</v>
      </c>
      <c r="J27" s="66"/>
      <c r="K27" s="66"/>
      <c r="L27" s="66"/>
      <c r="M27" s="66"/>
      <c r="N27" s="66"/>
      <c r="O27" s="66"/>
      <c r="P27" s="66"/>
      <c r="Q27" s="66"/>
      <c r="R27" s="66"/>
    </row>
    <row r="28" spans="1:18" ht="93" customHeight="1" x14ac:dyDescent="0.45">
      <c r="A28" s="66" t="s">
        <v>138</v>
      </c>
      <c r="B28" s="66"/>
      <c r="C28" s="66"/>
      <c r="D28" s="66"/>
      <c r="E28" s="66"/>
      <c r="F28" s="66"/>
      <c r="G28" s="66"/>
      <c r="H28" s="43"/>
      <c r="I28" s="66" t="s">
        <v>140</v>
      </c>
      <c r="J28" s="66"/>
      <c r="K28" s="66"/>
      <c r="L28" s="66"/>
      <c r="M28" s="66"/>
      <c r="N28" s="66"/>
      <c r="O28" s="66"/>
      <c r="P28" s="66"/>
      <c r="Q28" s="66"/>
      <c r="R28" s="66"/>
    </row>
    <row r="29" spans="1:18" x14ac:dyDescent="0.45">
      <c r="A29" s="68" t="s">
        <v>80</v>
      </c>
      <c r="B29" s="68"/>
      <c r="C29" s="68"/>
      <c r="D29" s="68"/>
      <c r="E29" s="68"/>
      <c r="F29" s="68"/>
      <c r="G29" s="68"/>
      <c r="H29" s="42"/>
      <c r="I29" s="68" t="s">
        <v>105</v>
      </c>
      <c r="J29" s="68"/>
      <c r="K29" s="68"/>
      <c r="L29" s="68"/>
      <c r="M29" s="68"/>
      <c r="N29" s="68"/>
      <c r="O29" s="68"/>
      <c r="P29" s="68"/>
      <c r="Q29" s="68"/>
      <c r="R29" s="68"/>
    </row>
    <row r="30" spans="1:18" ht="126.75" customHeight="1" x14ac:dyDescent="0.45">
      <c r="A30" s="66" t="s">
        <v>81</v>
      </c>
      <c r="B30" s="66"/>
      <c r="C30" s="66"/>
      <c r="D30" s="66"/>
      <c r="E30" s="66"/>
      <c r="F30" s="66"/>
      <c r="G30" s="66"/>
      <c r="H30" s="43"/>
      <c r="I30" s="66" t="s">
        <v>125</v>
      </c>
      <c r="J30" s="66"/>
      <c r="K30" s="66"/>
      <c r="L30" s="66"/>
      <c r="M30" s="66"/>
      <c r="N30" s="66"/>
      <c r="O30" s="66"/>
      <c r="P30" s="66"/>
      <c r="Q30" s="66"/>
      <c r="R30" s="66"/>
    </row>
    <row r="31" spans="1:18" x14ac:dyDescent="0.45">
      <c r="H31" s="43"/>
      <c r="I31" s="66" t="s">
        <v>116</v>
      </c>
      <c r="J31" s="66"/>
      <c r="K31" s="66"/>
      <c r="L31" s="66"/>
      <c r="M31" s="66"/>
      <c r="N31" s="66"/>
      <c r="O31" s="66"/>
      <c r="P31" s="66"/>
      <c r="Q31" s="66"/>
      <c r="R31" s="66"/>
    </row>
    <row r="32" spans="1:18" ht="54" customHeight="1" x14ac:dyDescent="0.45">
      <c r="H32" s="43"/>
      <c r="I32" s="66" t="s">
        <v>117</v>
      </c>
      <c r="J32" s="66"/>
      <c r="K32" s="66"/>
      <c r="L32" s="66"/>
      <c r="M32" s="66"/>
      <c r="N32" s="66"/>
      <c r="O32" s="66"/>
      <c r="P32" s="66"/>
      <c r="Q32" s="66"/>
      <c r="R32" s="66"/>
    </row>
    <row r="33" spans="1:18" ht="80.25" customHeight="1" x14ac:dyDescent="0.45">
      <c r="H33" s="43"/>
      <c r="I33" s="66" t="s">
        <v>121</v>
      </c>
      <c r="J33" s="66"/>
      <c r="K33" s="66"/>
      <c r="L33" s="66"/>
      <c r="M33" s="66"/>
      <c r="N33" s="66"/>
      <c r="O33" s="66"/>
      <c r="P33" s="66"/>
      <c r="Q33" s="66"/>
      <c r="R33" s="66"/>
    </row>
    <row r="34" spans="1:18" ht="34.5" customHeight="1" x14ac:dyDescent="0.45">
      <c r="H34" s="43"/>
      <c r="I34" s="66" t="s">
        <v>118</v>
      </c>
      <c r="J34" s="66"/>
      <c r="K34" s="66"/>
      <c r="L34" s="66"/>
      <c r="M34" s="66"/>
      <c r="N34" s="66"/>
      <c r="O34" s="66"/>
      <c r="P34" s="66"/>
      <c r="Q34" s="66"/>
      <c r="R34" s="66"/>
    </row>
    <row r="35" spans="1:18" ht="66" customHeight="1" x14ac:dyDescent="0.45">
      <c r="H35" s="43"/>
      <c r="I35" s="66" t="s">
        <v>119</v>
      </c>
      <c r="J35" s="66"/>
      <c r="K35" s="66"/>
      <c r="L35" s="66"/>
      <c r="M35" s="66"/>
      <c r="N35" s="66"/>
      <c r="O35" s="66"/>
      <c r="P35" s="66"/>
      <c r="Q35" s="66"/>
      <c r="R35" s="66"/>
    </row>
    <row r="36" spans="1:18" ht="63.75" customHeight="1" x14ac:dyDescent="0.45">
      <c r="H36" s="43"/>
      <c r="I36" s="66" t="s">
        <v>120</v>
      </c>
      <c r="J36" s="66"/>
      <c r="K36" s="66"/>
      <c r="L36" s="66"/>
      <c r="M36" s="66"/>
      <c r="N36" s="66"/>
      <c r="O36" s="66"/>
      <c r="P36" s="66"/>
      <c r="Q36" s="66"/>
      <c r="R36" s="66"/>
    </row>
    <row r="37" spans="1:18" ht="81" customHeight="1" x14ac:dyDescent="0.45">
      <c r="H37" s="43"/>
      <c r="I37" s="66" t="s">
        <v>122</v>
      </c>
      <c r="J37" s="66"/>
      <c r="K37" s="66"/>
      <c r="L37" s="66"/>
      <c r="M37" s="66"/>
      <c r="N37" s="66"/>
      <c r="O37" s="66"/>
      <c r="P37" s="66"/>
      <c r="Q37" s="66"/>
      <c r="R37" s="66"/>
    </row>
    <row r="38" spans="1:18" ht="53.25" customHeight="1" x14ac:dyDescent="0.45">
      <c r="H38" s="43"/>
      <c r="I38" s="66" t="s">
        <v>123</v>
      </c>
      <c r="J38" s="66"/>
      <c r="K38" s="66"/>
      <c r="L38" s="66"/>
      <c r="M38" s="66"/>
      <c r="N38" s="66"/>
      <c r="O38" s="66"/>
      <c r="P38" s="66"/>
      <c r="Q38" s="66"/>
      <c r="R38" s="66"/>
    </row>
    <row r="39" spans="1:18" ht="68.25" customHeight="1" x14ac:dyDescent="0.45">
      <c r="H39" s="43"/>
      <c r="I39" s="66" t="s">
        <v>124</v>
      </c>
      <c r="J39" s="66"/>
      <c r="K39" s="66"/>
      <c r="L39" s="66"/>
      <c r="M39" s="66"/>
      <c r="N39" s="66"/>
      <c r="O39" s="66"/>
      <c r="P39" s="66"/>
      <c r="Q39" s="66"/>
      <c r="R39" s="66"/>
    </row>
    <row r="40" spans="1:18" x14ac:dyDescent="0.45">
      <c r="H40" s="43"/>
    </row>
    <row r="41" spans="1:18" x14ac:dyDescent="0.45">
      <c r="H41" s="43"/>
    </row>
    <row r="42" spans="1:18" x14ac:dyDescent="0.45">
      <c r="A42" s="68"/>
      <c r="B42" s="68"/>
      <c r="C42" s="68"/>
      <c r="D42" s="68"/>
      <c r="E42" s="68"/>
      <c r="F42" s="68"/>
      <c r="G42" s="68"/>
      <c r="H42" s="43"/>
      <c r="I42" s="68"/>
      <c r="J42" s="68"/>
      <c r="K42" s="68"/>
      <c r="L42" s="68"/>
      <c r="M42" s="68"/>
      <c r="N42" s="68"/>
      <c r="O42" s="68"/>
      <c r="P42" s="68"/>
      <c r="Q42" s="68"/>
      <c r="R42" s="68"/>
    </row>
    <row r="43" spans="1:18" x14ac:dyDescent="0.45">
      <c r="H43" s="43"/>
    </row>
    <row r="44" spans="1:18" x14ac:dyDescent="0.45">
      <c r="H44" s="43"/>
    </row>
    <row r="45" spans="1:18" x14ac:dyDescent="0.45">
      <c r="H45" s="43"/>
    </row>
    <row r="46" spans="1:18" x14ac:dyDescent="0.45">
      <c r="H46" s="43"/>
    </row>
    <row r="47" spans="1:18" x14ac:dyDescent="0.45">
      <c r="H47" s="43"/>
    </row>
    <row r="48" spans="1:18" x14ac:dyDescent="0.45">
      <c r="H48" s="43"/>
    </row>
    <row r="49" spans="8:8" x14ac:dyDescent="0.45">
      <c r="H49" s="43"/>
    </row>
    <row r="50" spans="8:8" x14ac:dyDescent="0.45">
      <c r="H50" s="43"/>
    </row>
    <row r="51" spans="8:8" x14ac:dyDescent="0.45">
      <c r="H51" s="43"/>
    </row>
    <row r="52" spans="8:8" x14ac:dyDescent="0.45">
      <c r="H52" s="43"/>
    </row>
    <row r="53" spans="8:8" x14ac:dyDescent="0.45">
      <c r="H53" s="43"/>
    </row>
    <row r="54" spans="8:8" x14ac:dyDescent="0.45">
      <c r="H54" s="43"/>
    </row>
    <row r="55" spans="8:8" x14ac:dyDescent="0.45">
      <c r="H55" s="43"/>
    </row>
    <row r="56" spans="8:8" x14ac:dyDescent="0.45">
      <c r="H56" s="43"/>
    </row>
    <row r="57" spans="8:8" x14ac:dyDescent="0.45">
      <c r="H57" s="43"/>
    </row>
    <row r="58" spans="8:8" x14ac:dyDescent="0.45">
      <c r="H58" s="43"/>
    </row>
    <row r="59" spans="8:8" x14ac:dyDescent="0.45">
      <c r="H59" s="43"/>
    </row>
    <row r="60" spans="8:8" x14ac:dyDescent="0.45">
      <c r="H60" s="43"/>
    </row>
    <row r="61" spans="8:8" x14ac:dyDescent="0.45">
      <c r="H61" s="43"/>
    </row>
    <row r="62" spans="8:8" x14ac:dyDescent="0.45">
      <c r="H62" s="43"/>
    </row>
    <row r="63" spans="8:8" x14ac:dyDescent="0.45">
      <c r="H63" s="43"/>
    </row>
  </sheetData>
  <mergeCells count="65">
    <mergeCell ref="A1:G1"/>
    <mergeCell ref="A2:G2"/>
    <mergeCell ref="A15:G15"/>
    <mergeCell ref="A29:G29"/>
    <mergeCell ref="A8:G8"/>
    <mergeCell ref="A9:G9"/>
    <mergeCell ref="A10:G10"/>
    <mergeCell ref="A11:G11"/>
    <mergeCell ref="A12:G12"/>
    <mergeCell ref="A3:G3"/>
    <mergeCell ref="A4:G4"/>
    <mergeCell ref="A5:G5"/>
    <mergeCell ref="A6:G6"/>
    <mergeCell ref="A7:G7"/>
    <mergeCell ref="A13:G13"/>
    <mergeCell ref="A42:G42"/>
    <mergeCell ref="I15:R15"/>
    <mergeCell ref="I21:R21"/>
    <mergeCell ref="I16:R16"/>
    <mergeCell ref="I17:R17"/>
    <mergeCell ref="I18:R18"/>
    <mergeCell ref="I20:R20"/>
    <mergeCell ref="I22:R22"/>
    <mergeCell ref="I23:R23"/>
    <mergeCell ref="I24:R24"/>
    <mergeCell ref="I19:R19"/>
    <mergeCell ref="I42:R42"/>
    <mergeCell ref="I39:R39"/>
    <mergeCell ref="A30:G30"/>
    <mergeCell ref="I37:R37"/>
    <mergeCell ref="I38:R38"/>
    <mergeCell ref="I1:R1"/>
    <mergeCell ref="I2:R2"/>
    <mergeCell ref="I29:R29"/>
    <mergeCell ref="I25:R25"/>
    <mergeCell ref="I26:R26"/>
    <mergeCell ref="I27:R27"/>
    <mergeCell ref="I3:R6"/>
    <mergeCell ref="I7:R8"/>
    <mergeCell ref="I9:R9"/>
    <mergeCell ref="I10:R10"/>
    <mergeCell ref="I11:R11"/>
    <mergeCell ref="I12:R12"/>
    <mergeCell ref="I13:R13"/>
    <mergeCell ref="I30:R30"/>
    <mergeCell ref="I32:R32"/>
    <mergeCell ref="I31:R31"/>
    <mergeCell ref="I33:R33"/>
    <mergeCell ref="I34:R34"/>
    <mergeCell ref="I35:R35"/>
    <mergeCell ref="I28:R28"/>
    <mergeCell ref="I36:R36"/>
    <mergeCell ref="A16:G16"/>
    <mergeCell ref="A18:G18"/>
    <mergeCell ref="A17:G17"/>
    <mergeCell ref="A19:G19"/>
    <mergeCell ref="A20:G20"/>
    <mergeCell ref="A21:G21"/>
    <mergeCell ref="A22:G22"/>
    <mergeCell ref="A23:G23"/>
    <mergeCell ref="A24:G24"/>
    <mergeCell ref="A25:G25"/>
    <mergeCell ref="A26:G26"/>
    <mergeCell ref="A27:G27"/>
    <mergeCell ref="A28:G2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A3859-BBB9-402C-9378-4D19697C3A4C}">
  <dimension ref="A1:AE40"/>
  <sheetViews>
    <sheetView tabSelected="1" zoomScale="118" zoomScaleNormal="118" workbookViewId="0">
      <selection activeCell="I11" sqref="I11"/>
    </sheetView>
  </sheetViews>
  <sheetFormatPr defaultColWidth="9.19921875" defaultRowHeight="17.25" customHeight="1" x14ac:dyDescent="0.45"/>
  <cols>
    <col min="1" max="1" width="7.796875" style="1" customWidth="1"/>
    <col min="2" max="2" width="20.46484375" style="1" bestFit="1" customWidth="1"/>
    <col min="3" max="3" width="69.19921875" style="1" customWidth="1"/>
    <col min="4" max="4" width="16.46484375" style="1" bestFit="1" customWidth="1"/>
    <col min="5" max="5" width="17.265625" style="1" bestFit="1" customWidth="1"/>
    <col min="6" max="6" width="12" style="1" customWidth="1"/>
    <col min="7" max="7" width="19" style="1" customWidth="1"/>
    <col min="12" max="16384" width="9.19921875" style="1"/>
  </cols>
  <sheetData>
    <row r="1" spans="1:31" customFormat="1" ht="20.25" customHeight="1" x14ac:dyDescent="0.45">
      <c r="A1" s="70" t="s">
        <v>171</v>
      </c>
      <c r="B1" s="70"/>
      <c r="C1" s="70"/>
      <c r="D1" s="70"/>
      <c r="E1" s="70"/>
      <c r="F1" s="70"/>
      <c r="G1" s="70"/>
      <c r="L1" s="14"/>
      <c r="M1" s="14"/>
      <c r="N1" s="14"/>
      <c r="O1" s="14"/>
      <c r="P1" s="14"/>
      <c r="Q1" s="14"/>
      <c r="R1" s="14"/>
      <c r="S1" s="14"/>
      <c r="T1" s="14"/>
      <c r="U1" s="14"/>
      <c r="V1" s="14"/>
      <c r="W1" s="14"/>
      <c r="X1" s="14"/>
      <c r="Y1" s="14"/>
      <c r="Z1" s="14"/>
      <c r="AA1" s="14"/>
      <c r="AB1" s="14"/>
      <c r="AC1" s="14"/>
      <c r="AD1" s="14"/>
      <c r="AE1" s="14"/>
    </row>
    <row r="2" spans="1:31" ht="21.7" customHeight="1" x14ac:dyDescent="0.65">
      <c r="A2" s="64" t="s">
        <v>149</v>
      </c>
      <c r="B2" s="64"/>
      <c r="C2" s="64"/>
      <c r="D2" s="64"/>
      <c r="E2" s="64"/>
      <c r="F2" s="64"/>
      <c r="G2" s="64"/>
    </row>
    <row r="4" spans="1:31" ht="17.25" customHeight="1" x14ac:dyDescent="0.65">
      <c r="A4" s="27"/>
      <c r="B4" s="23"/>
      <c r="C4" s="56" t="s">
        <v>162</v>
      </c>
      <c r="D4" s="56"/>
      <c r="E4" s="56"/>
      <c r="F4" s="25"/>
      <c r="G4" s="25"/>
    </row>
    <row r="5" spans="1:31" ht="17.25" customHeight="1" x14ac:dyDescent="0.65">
      <c r="A5" s="26"/>
      <c r="B5" s="27"/>
      <c r="C5" s="27"/>
      <c r="D5" s="28" t="s">
        <v>27</v>
      </c>
      <c r="E5" s="28" t="s">
        <v>27</v>
      </c>
      <c r="F5" s="25"/>
      <c r="G5" s="25"/>
    </row>
    <row r="6" spans="1:31" ht="17.25" customHeight="1" x14ac:dyDescent="0.45">
      <c r="A6" s="7" t="s">
        <v>23</v>
      </c>
      <c r="B6" s="8" t="s">
        <v>56</v>
      </c>
      <c r="C6" s="8" t="s">
        <v>163</v>
      </c>
      <c r="D6" s="8" t="s">
        <v>47</v>
      </c>
      <c r="E6" s="8" t="s">
        <v>48</v>
      </c>
      <c r="F6" s="9" t="s">
        <v>21</v>
      </c>
      <c r="G6" s="9" t="s">
        <v>22</v>
      </c>
    </row>
    <row r="7" spans="1:31" ht="17.25" customHeight="1" x14ac:dyDescent="0.45">
      <c r="A7" s="37">
        <v>1</v>
      </c>
      <c r="B7" s="73" t="s">
        <v>55</v>
      </c>
      <c r="C7" s="38" t="s">
        <v>65</v>
      </c>
      <c r="D7" s="51" t="s">
        <v>67</v>
      </c>
      <c r="E7" s="51" t="s">
        <v>68</v>
      </c>
      <c r="F7" s="22">
        <f>SUM((VLOOKUP(D7,Sheet7!B$23:C$24,2,FALSE))+(VLOOKUP(E7,Sheet7!B$23:C$24,2,FALSE)))</f>
        <v>1</v>
      </c>
    </row>
    <row r="8" spans="1:31" ht="17.25" customHeight="1" x14ac:dyDescent="0.45">
      <c r="A8" s="44">
        <v>2</v>
      </c>
      <c r="B8" s="74"/>
      <c r="C8" s="2" t="s">
        <v>49</v>
      </c>
      <c r="D8" s="51" t="s">
        <v>67</v>
      </c>
      <c r="E8" s="51" t="s">
        <v>68</v>
      </c>
      <c r="F8" s="1">
        <f>SUM((VLOOKUP(D8,Sheet7!B$23:C$24,2,FALSE))+(VLOOKUP(E8,Sheet7!B$23:C$24,2,FALSE)))</f>
        <v>1</v>
      </c>
    </row>
    <row r="9" spans="1:31" ht="17.25" customHeight="1" x14ac:dyDescent="0.45">
      <c r="A9" s="44">
        <v>3</v>
      </c>
      <c r="B9" s="74"/>
      <c r="C9" s="2" t="s">
        <v>50</v>
      </c>
      <c r="D9" s="51" t="s">
        <v>67</v>
      </c>
      <c r="E9" s="51" t="s">
        <v>67</v>
      </c>
      <c r="F9" s="1">
        <f>SUM((VLOOKUP(D9,Sheet7!B$23:C$24,2,FALSE))+(VLOOKUP(E9,Sheet7!B$23:C$24,2,FALSE)))</f>
        <v>2</v>
      </c>
    </row>
    <row r="10" spans="1:31" ht="17.25" customHeight="1" x14ac:dyDescent="0.45">
      <c r="A10" s="44">
        <v>4</v>
      </c>
      <c r="B10" s="74"/>
      <c r="C10" s="2" t="s">
        <v>51</v>
      </c>
      <c r="D10" s="51" t="s">
        <v>67</v>
      </c>
      <c r="E10" s="51" t="s">
        <v>67</v>
      </c>
      <c r="F10" s="62">
        <f>SUM((VLOOKUP(D10,Sheet7!B$23:C$24,2,FALSE))+(VLOOKUP(E10,Sheet7!B$23:C$24,2,FALSE)))</f>
        <v>2</v>
      </c>
    </row>
    <row r="11" spans="1:31" ht="17.25" customHeight="1" x14ac:dyDescent="0.45">
      <c r="A11" s="44">
        <v>5</v>
      </c>
      <c r="B11" s="74"/>
      <c r="C11" s="2" t="s">
        <v>52</v>
      </c>
      <c r="D11" s="51" t="s">
        <v>67</v>
      </c>
      <c r="E11" s="51" t="s">
        <v>68</v>
      </c>
      <c r="F11" s="1">
        <f>SUM((VLOOKUP(D11,Sheet7!B$23:C$24,2,FALSE))+(VLOOKUP(E11,Sheet7!B$23:C$24,2,FALSE)))</f>
        <v>1</v>
      </c>
    </row>
    <row r="12" spans="1:31" ht="17.25" customHeight="1" x14ac:dyDescent="0.45">
      <c r="A12" s="44">
        <v>6</v>
      </c>
      <c r="B12" s="74"/>
      <c r="C12" s="2" t="s">
        <v>53</v>
      </c>
      <c r="D12" s="51" t="s">
        <v>67</v>
      </c>
      <c r="E12" s="51" t="s">
        <v>67</v>
      </c>
      <c r="F12" s="1">
        <f>SUM((VLOOKUP(D12,Sheet7!B$23:C$24,2,FALSE))+(VLOOKUP(E12,Sheet7!B$23:C$24,2,FALSE)))</f>
        <v>2</v>
      </c>
    </row>
    <row r="13" spans="1:31" ht="17.25" customHeight="1" x14ac:dyDescent="0.45">
      <c r="A13" s="45">
        <v>7</v>
      </c>
      <c r="B13" s="75"/>
      <c r="C13" s="17" t="s">
        <v>54</v>
      </c>
      <c r="D13" s="15" t="s">
        <v>67</v>
      </c>
      <c r="E13" s="15" t="s">
        <v>67</v>
      </c>
      <c r="F13" s="18">
        <f>SUM((VLOOKUP(D13,Sheet7!B$23:C$24,2,FALSE))+(VLOOKUP(E13,Sheet7!B$23:C$24,2,FALSE)))</f>
        <v>2</v>
      </c>
      <c r="G13" s="18"/>
    </row>
    <row r="14" spans="1:31" ht="17.25" customHeight="1" x14ac:dyDescent="0.45">
      <c r="A14" s="44">
        <v>1</v>
      </c>
      <c r="B14" s="76" t="s">
        <v>63</v>
      </c>
      <c r="C14" s="2" t="s">
        <v>57</v>
      </c>
      <c r="D14" s="51" t="s">
        <v>67</v>
      </c>
      <c r="E14" s="51" t="s">
        <v>67</v>
      </c>
      <c r="F14" s="1">
        <f>SUM((VLOOKUP(D14,Sheet7!B$23:C$24,2,FALSE))+(VLOOKUP(E14,Sheet7!B$23:C$24,2,FALSE)))</f>
        <v>2</v>
      </c>
    </row>
    <row r="15" spans="1:31" ht="17.25" customHeight="1" x14ac:dyDescent="0.45">
      <c r="A15" s="44">
        <v>2</v>
      </c>
      <c r="B15" s="77"/>
      <c r="C15" s="2" t="s">
        <v>58</v>
      </c>
      <c r="D15" s="51" t="s">
        <v>67</v>
      </c>
      <c r="E15" s="51" t="s">
        <v>67</v>
      </c>
      <c r="F15" s="1">
        <f>SUM((VLOOKUP(D15,Sheet7!B$23:C$24,2,FALSE))+(VLOOKUP(E15,Sheet7!B$23:C$24,2,FALSE)))</f>
        <v>2</v>
      </c>
    </row>
    <row r="16" spans="1:31" ht="17.25" customHeight="1" x14ac:dyDescent="0.45">
      <c r="A16" s="44">
        <v>3</v>
      </c>
      <c r="B16" s="77"/>
      <c r="C16" s="2" t="s">
        <v>59</v>
      </c>
      <c r="D16" s="51" t="s">
        <v>67</v>
      </c>
      <c r="E16" s="51" t="s">
        <v>67</v>
      </c>
      <c r="F16" s="1">
        <f>SUM((VLOOKUP(D16,Sheet7!B$23:C$24,2,FALSE))+(VLOOKUP(E16,Sheet7!B$23:C$24,2,FALSE)))</f>
        <v>2</v>
      </c>
    </row>
    <row r="17" spans="1:7" ht="17.25" customHeight="1" x14ac:dyDescent="0.45">
      <c r="A17" s="13">
        <v>4</v>
      </c>
      <c r="B17" s="77"/>
      <c r="C17" s="2" t="s">
        <v>60</v>
      </c>
      <c r="D17" s="51" t="s">
        <v>67</v>
      </c>
      <c r="E17" s="51" t="s">
        <v>67</v>
      </c>
      <c r="F17" s="1">
        <f>SUM((VLOOKUP(D17,Sheet7!B$23:C$24,2,FALSE))+(VLOOKUP(E17,Sheet7!B$23:C$24,2,FALSE)))</f>
        <v>2</v>
      </c>
    </row>
    <row r="18" spans="1:7" ht="17.25" customHeight="1" x14ac:dyDescent="0.45">
      <c r="A18" s="13">
        <v>5</v>
      </c>
      <c r="B18" s="77"/>
      <c r="C18" s="2" t="s">
        <v>61</v>
      </c>
      <c r="D18" s="51" t="s">
        <v>67</v>
      </c>
      <c r="E18" s="51" t="s">
        <v>67</v>
      </c>
      <c r="F18" s="1">
        <f>SUM((VLOOKUP(D18,Sheet7!B$23:C$24,2,FALSE))+(VLOOKUP(E18,Sheet7!B$23:C$24,2,FALSE)))</f>
        <v>2</v>
      </c>
    </row>
    <row r="19" spans="1:7" ht="17.25" customHeight="1" x14ac:dyDescent="0.45">
      <c r="A19" s="19">
        <v>6</v>
      </c>
      <c r="B19" s="78"/>
      <c r="C19" s="17" t="s">
        <v>62</v>
      </c>
      <c r="D19" s="15" t="s">
        <v>67</v>
      </c>
      <c r="E19" s="15" t="s">
        <v>67</v>
      </c>
      <c r="F19" s="18">
        <f>SUM((VLOOKUP(D19,Sheet7!B$23:C$24,2,FALSE))+(VLOOKUP(E19,Sheet7!B$23:C$24,2,FALSE)))</f>
        <v>2</v>
      </c>
      <c r="G19" s="18"/>
    </row>
    <row r="20" spans="1:7" ht="17.25" customHeight="1" x14ac:dyDescent="0.45">
      <c r="A20" s="18"/>
      <c r="B20" s="18"/>
      <c r="C20" s="18"/>
      <c r="D20" s="18"/>
      <c r="E20" s="18"/>
      <c r="F20" s="18">
        <f>SUM(F7:F19)</f>
        <v>23</v>
      </c>
      <c r="G20" s="18"/>
    </row>
    <row r="23" spans="1:7" ht="17.25" customHeight="1" x14ac:dyDescent="0.65">
      <c r="A23" s="71" t="s">
        <v>100</v>
      </c>
      <c r="B23" s="71"/>
      <c r="C23" s="71"/>
      <c r="D23" s="71"/>
      <c r="E23" s="71"/>
      <c r="F23" s="71"/>
      <c r="G23" s="57"/>
    </row>
    <row r="25" spans="1:7" ht="17.25" customHeight="1" x14ac:dyDescent="0.45">
      <c r="A25" s="29" t="s">
        <v>23</v>
      </c>
      <c r="B25" s="29" t="s">
        <v>78</v>
      </c>
      <c r="C25" s="30" t="s">
        <v>164</v>
      </c>
      <c r="D25" s="30" t="s">
        <v>79</v>
      </c>
      <c r="E25" s="31" t="s">
        <v>24</v>
      </c>
      <c r="F25" s="29" t="s">
        <v>25</v>
      </c>
    </row>
    <row r="26" spans="1:7" ht="17.25" customHeight="1" x14ac:dyDescent="0.45">
      <c r="A26" s="44">
        <v>1</v>
      </c>
      <c r="B26" s="5" t="s">
        <v>15</v>
      </c>
      <c r="C26" s="58">
        <v>47</v>
      </c>
      <c r="D26" s="5">
        <f>PACE!D22</f>
        <v>36</v>
      </c>
      <c r="E26" s="21">
        <f t="shared" ref="E26:E31" si="0">D26*0.5</f>
        <v>18</v>
      </c>
      <c r="F26" s="21">
        <f t="shared" ref="F26:F31" si="1">D26*0.75</f>
        <v>27</v>
      </c>
    </row>
    <row r="27" spans="1:7" ht="17.25" customHeight="1" x14ac:dyDescent="0.45">
      <c r="A27" s="44">
        <v>2</v>
      </c>
      <c r="B27" s="5" t="s">
        <v>28</v>
      </c>
      <c r="C27" s="58">
        <v>10</v>
      </c>
      <c r="D27" s="5">
        <f>PACE!D34</f>
        <v>11</v>
      </c>
      <c r="E27" s="21">
        <f t="shared" si="0"/>
        <v>5.5</v>
      </c>
      <c r="F27" s="21">
        <f t="shared" si="1"/>
        <v>8.25</v>
      </c>
    </row>
    <row r="28" spans="1:7" ht="17.25" customHeight="1" x14ac:dyDescent="0.45">
      <c r="A28" s="44">
        <v>3</v>
      </c>
      <c r="B28" s="5" t="s">
        <v>45</v>
      </c>
      <c r="C28" s="58">
        <v>16</v>
      </c>
      <c r="D28" s="5">
        <f>PACE!J15</f>
        <v>13</v>
      </c>
      <c r="E28" s="21">
        <f t="shared" si="0"/>
        <v>6.5</v>
      </c>
      <c r="F28" s="21">
        <f t="shared" si="1"/>
        <v>9.75</v>
      </c>
      <c r="G28"/>
    </row>
    <row r="29" spans="1:7" ht="17.25" customHeight="1" x14ac:dyDescent="0.45">
      <c r="A29" s="13">
        <v>4</v>
      </c>
      <c r="B29" s="5" t="s">
        <v>64</v>
      </c>
      <c r="C29" s="58">
        <v>10</v>
      </c>
      <c r="D29" s="5">
        <f>PACE!J29</f>
        <v>10</v>
      </c>
      <c r="E29" s="21">
        <f t="shared" si="0"/>
        <v>5</v>
      </c>
      <c r="F29" s="21">
        <f t="shared" si="1"/>
        <v>7.5</v>
      </c>
      <c r="G29"/>
    </row>
    <row r="30" spans="1:7" ht="17.25" customHeight="1" x14ac:dyDescent="0.45">
      <c r="A30" s="13">
        <v>5</v>
      </c>
      <c r="B30" s="5" t="s">
        <v>69</v>
      </c>
      <c r="C30" s="58">
        <v>26</v>
      </c>
      <c r="D30" s="5">
        <f>'AFHS &amp; Results'!F20</f>
        <v>23</v>
      </c>
      <c r="E30" s="21">
        <f t="shared" si="0"/>
        <v>11.5</v>
      </c>
      <c r="F30" s="21">
        <f t="shared" si="1"/>
        <v>17.25</v>
      </c>
      <c r="G30"/>
    </row>
    <row r="31" spans="1:7" ht="17.25" customHeight="1" x14ac:dyDescent="0.45">
      <c r="B31" s="32" t="s">
        <v>76</v>
      </c>
      <c r="C31" s="59">
        <f>SUM(C26:C30)</f>
        <v>109</v>
      </c>
      <c r="D31" s="32">
        <f>SUM(D26:D30)</f>
        <v>93</v>
      </c>
      <c r="E31" s="33">
        <f t="shared" si="0"/>
        <v>46.5</v>
      </c>
      <c r="F31" s="33">
        <f t="shared" si="1"/>
        <v>69.75</v>
      </c>
      <c r="G31"/>
    </row>
    <row r="32" spans="1:7" ht="17.25" customHeight="1" x14ac:dyDescent="0.45">
      <c r="A32"/>
      <c r="B32"/>
      <c r="C32"/>
      <c r="D32"/>
      <c r="E32"/>
      <c r="F32"/>
      <c r="G32"/>
    </row>
    <row r="33" spans="2:7" ht="17.25" customHeight="1" x14ac:dyDescent="0.45">
      <c r="B33" s="72" t="s">
        <v>148</v>
      </c>
      <c r="C33" s="72"/>
      <c r="D33" s="72"/>
      <c r="E33"/>
      <c r="F33"/>
      <c r="G33"/>
    </row>
    <row r="34" spans="2:7" ht="147.75" customHeight="1" x14ac:dyDescent="0.45">
      <c r="B34" s="52" t="s">
        <v>147</v>
      </c>
      <c r="C34" s="69" t="s">
        <v>167</v>
      </c>
      <c r="D34" s="69"/>
      <c r="E34"/>
      <c r="F34"/>
      <c r="G34"/>
    </row>
    <row r="35" spans="2:7" ht="132.75" customHeight="1" x14ac:dyDescent="0.45">
      <c r="B35" s="52" t="s">
        <v>170</v>
      </c>
      <c r="C35" s="69" t="s">
        <v>168</v>
      </c>
      <c r="D35" s="69"/>
      <c r="E35"/>
      <c r="F35"/>
      <c r="G35"/>
    </row>
    <row r="36" spans="2:7" ht="118.5" customHeight="1" x14ac:dyDescent="0.45">
      <c r="B36" s="53" t="s">
        <v>77</v>
      </c>
      <c r="C36" s="69" t="s">
        <v>169</v>
      </c>
      <c r="D36" s="69"/>
    </row>
    <row r="40" spans="2:7" ht="17.25" customHeight="1" x14ac:dyDescent="0.45">
      <c r="C40" s="60"/>
    </row>
  </sheetData>
  <mergeCells count="9">
    <mergeCell ref="C36:D36"/>
    <mergeCell ref="A1:G1"/>
    <mergeCell ref="A23:F23"/>
    <mergeCell ref="C34:D34"/>
    <mergeCell ref="B33:D33"/>
    <mergeCell ref="C35:D35"/>
    <mergeCell ref="B7:B13"/>
    <mergeCell ref="B14:B19"/>
    <mergeCell ref="A2:G2"/>
  </mergeCells>
  <pageMargins left="0.7" right="0.7" top="0.75" bottom="0.75" header="0.3" footer="0.3"/>
  <pageSetup orientation="portrait" r:id="rId1"/>
  <ignoredErrors>
    <ignoredError sqref="D26"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2D1E7044-6E51-449C-8C8E-AC93323EA93A}">
          <x14:formula1>
            <xm:f>Sheet7!$B$27:$B$28</xm:f>
          </x14:formula1>
          <xm:sqref>D7:E19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C0D86-7F11-4CF7-AB4D-5AA43340CEE6}">
  <dimension ref="B2:C28"/>
  <sheetViews>
    <sheetView workbookViewId="0">
      <selection activeCell="J20" sqref="J20"/>
    </sheetView>
  </sheetViews>
  <sheetFormatPr defaultRowHeight="14.25" x14ac:dyDescent="0.45"/>
  <cols>
    <col min="2" max="2" width="33" bestFit="1" customWidth="1"/>
  </cols>
  <sheetData>
    <row r="2" spans="2:3" x14ac:dyDescent="0.45">
      <c r="B2" s="3" t="s">
        <v>16</v>
      </c>
    </row>
    <row r="3" spans="2:3" x14ac:dyDescent="0.45">
      <c r="B3" t="s">
        <v>17</v>
      </c>
    </row>
    <row r="4" spans="2:3" x14ac:dyDescent="0.45">
      <c r="B4" t="s">
        <v>18</v>
      </c>
    </row>
    <row r="5" spans="2:3" x14ac:dyDescent="0.45">
      <c r="B5" t="s">
        <v>20</v>
      </c>
    </row>
    <row r="6" spans="2:3" x14ac:dyDescent="0.45">
      <c r="B6" t="s">
        <v>19</v>
      </c>
    </row>
    <row r="8" spans="2:3" x14ac:dyDescent="0.45">
      <c r="B8" s="3" t="s">
        <v>26</v>
      </c>
    </row>
    <row r="9" spans="2:3" x14ac:dyDescent="0.45">
      <c r="B9" t="s">
        <v>17</v>
      </c>
      <c r="C9">
        <v>3</v>
      </c>
    </row>
    <row r="10" spans="2:3" x14ac:dyDescent="0.45">
      <c r="B10" t="s">
        <v>18</v>
      </c>
      <c r="C10">
        <v>2</v>
      </c>
    </row>
    <row r="11" spans="2:3" x14ac:dyDescent="0.45">
      <c r="B11" t="s">
        <v>19</v>
      </c>
      <c r="C11">
        <v>1</v>
      </c>
    </row>
    <row r="12" spans="2:3" x14ac:dyDescent="0.45">
      <c r="B12" t="s">
        <v>20</v>
      </c>
      <c r="C12">
        <v>0</v>
      </c>
    </row>
    <row r="14" spans="2:3" x14ac:dyDescent="0.45">
      <c r="B14" s="3" t="s">
        <v>28</v>
      </c>
    </row>
    <row r="15" spans="2:3" x14ac:dyDescent="0.45">
      <c r="B15" t="s">
        <v>36</v>
      </c>
    </row>
    <row r="16" spans="2:3" x14ac:dyDescent="0.45">
      <c r="B16" t="s">
        <v>37</v>
      </c>
    </row>
    <row r="18" spans="2:3" x14ac:dyDescent="0.45">
      <c r="B18" s="3" t="s">
        <v>26</v>
      </c>
    </row>
    <row r="19" spans="2:3" x14ac:dyDescent="0.45">
      <c r="B19" t="s">
        <v>36</v>
      </c>
      <c r="C19">
        <v>2</v>
      </c>
    </row>
    <row r="20" spans="2:3" x14ac:dyDescent="0.45">
      <c r="B20" t="s">
        <v>37</v>
      </c>
      <c r="C20">
        <v>1</v>
      </c>
    </row>
    <row r="22" spans="2:3" x14ac:dyDescent="0.45">
      <c r="B22" s="3" t="s">
        <v>66</v>
      </c>
    </row>
    <row r="23" spans="2:3" x14ac:dyDescent="0.45">
      <c r="B23" t="s">
        <v>67</v>
      </c>
      <c r="C23">
        <v>1</v>
      </c>
    </row>
    <row r="24" spans="2:3" x14ac:dyDescent="0.45">
      <c r="B24" t="s">
        <v>68</v>
      </c>
      <c r="C24">
        <v>0</v>
      </c>
    </row>
    <row r="26" spans="2:3" x14ac:dyDescent="0.45">
      <c r="B26" t="s">
        <v>139</v>
      </c>
    </row>
    <row r="27" spans="2:3" x14ac:dyDescent="0.45">
      <c r="B27" t="s">
        <v>67</v>
      </c>
      <c r="C27">
        <v>2</v>
      </c>
    </row>
    <row r="28" spans="2:3" x14ac:dyDescent="0.45">
      <c r="B28" t="s">
        <v>68</v>
      </c>
      <c r="C28">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PACE</vt:lpstr>
      <vt:lpstr>Considerations</vt:lpstr>
      <vt:lpstr>AFHS &amp; Results</vt:lpstr>
      <vt:lpstr>Sheet7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Kumar Vengadabady</dc:creator>
  <cp:lastModifiedBy>agib1</cp:lastModifiedBy>
  <dcterms:created xsi:type="dcterms:W3CDTF">2022-05-17T12:51:06Z</dcterms:created>
  <dcterms:modified xsi:type="dcterms:W3CDTF">2022-08-30T17:40:20Z</dcterms:modified>
</cp:coreProperties>
</file>